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diminas.sharepoint.com/sites/ProdutoseServios469/Documentos Compartilhados/General/Rafaella Araujo/Tarifas/TARIFAS PARA SUBSTITUIÇÃO/"/>
    </mc:Choice>
  </mc:AlternateContent>
  <xr:revisionPtr revIDLastSave="0" documentId="8_{F1604825-FFA1-467D-BE72-F9C6AAF7A9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 Tarifas 2 (2)" sheetId="2" r:id="rId1"/>
  </sheets>
  <definedNames>
    <definedName name="_xlnm.Print_Area" localSheetId="0">'Tabela Tarifas 2 (2)'!$F$1:$AT$70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9" i="2" l="1"/>
  <c r="AL57" i="2"/>
  <c r="AL56" i="2"/>
  <c r="AL55" i="2"/>
  <c r="AL54" i="2"/>
  <c r="AL53" i="2"/>
  <c r="AL52" i="2"/>
  <c r="AL51" i="2"/>
  <c r="AL45" i="2"/>
  <c r="AL43" i="2"/>
  <c r="AL42" i="2"/>
  <c r="AL41" i="2"/>
  <c r="AL40" i="2"/>
  <c r="AL39" i="2"/>
  <c r="AL38" i="2"/>
  <c r="AL37" i="2"/>
  <c r="AL31" i="2"/>
  <c r="AL29" i="2"/>
  <c r="AL26" i="2"/>
  <c r="AL25" i="2"/>
  <c r="AL24" i="2"/>
  <c r="AL23" i="2"/>
  <c r="AL14" i="2"/>
  <c r="AL17" i="2" s="1"/>
  <c r="AL13" i="2"/>
  <c r="AL12" i="2"/>
</calcChain>
</file>

<file path=xl/sharedStrings.xml><?xml version="1.0" encoding="utf-8"?>
<sst xmlns="http://schemas.openxmlformats.org/spreadsheetml/2006/main" count="112" uniqueCount="54">
  <si>
    <t/>
  </si>
  <si>
    <t>Confecção de Cadastro para início de relacionamento</t>
  </si>
  <si>
    <t>Transferência entre contas na própria instituição*</t>
  </si>
  <si>
    <t>4 por mês</t>
  </si>
  <si>
    <t>Informações gerais</t>
  </si>
  <si>
    <t>Informações, Reclamações, Sugestões e Elogios</t>
  </si>
  <si>
    <t>em vigor.</t>
  </si>
  <si>
    <t>Quantidade Mensal Incluída no Pacote</t>
  </si>
  <si>
    <t>Pacote Padronizado de Serviços I                                             (Tabela II anexa à Resolução nº 3.919, de 2010)</t>
  </si>
  <si>
    <t>Saque*</t>
  </si>
  <si>
    <t>Extrato Mensal*</t>
  </si>
  <si>
    <t>Extrato do período referente ao mês imediatamente anterior</t>
  </si>
  <si>
    <t>-</t>
  </si>
  <si>
    <t>8 por mês</t>
  </si>
  <si>
    <t>2 por mês</t>
  </si>
  <si>
    <t>Conta de depósitos à vista - Movimentação com cartão (sem cheque)</t>
  </si>
  <si>
    <t>* incluidas as gratuidades estabelecidas pelo art. 2º da Resolução nº 3.919, de 25 de novembro de 2010.</t>
  </si>
  <si>
    <t>Pacote Padronizado de Serviços II                                          (Tabela I anexa à Resolução nº 4.196, de 2013)</t>
  </si>
  <si>
    <t>Conta de depósitos à vista - Movimentação com cheque e cartão</t>
  </si>
  <si>
    <t>Valor individual da tarifa           (R$)</t>
  </si>
  <si>
    <t>1.1</t>
  </si>
  <si>
    <t>2.5.2</t>
  </si>
  <si>
    <t>2.5.1</t>
  </si>
  <si>
    <t>2.3.1</t>
  </si>
  <si>
    <t>3.4</t>
  </si>
  <si>
    <t>Confecção de cadastro para início de relacionamento</t>
  </si>
  <si>
    <t>Fornecimento de folhas de cheque</t>
  </si>
  <si>
    <t>Saque</t>
  </si>
  <si>
    <t>Extrato dos últimos 30 dias</t>
  </si>
  <si>
    <t>Extrato de outros períodos</t>
  </si>
  <si>
    <t>Transferência por meio de DOC</t>
  </si>
  <si>
    <t>Transferência por meio de TED</t>
  </si>
  <si>
    <t>Transferência entre contas na própria instituição</t>
  </si>
  <si>
    <t>2.2.3</t>
  </si>
  <si>
    <t>3.1</t>
  </si>
  <si>
    <t>3.2</t>
  </si>
  <si>
    <t>Valor individual da tarifa                                     (R$)</t>
  </si>
  <si>
    <t>Valor total dos serviços considerando a sua utilização individual</t>
  </si>
  <si>
    <t>Valor mensal cobrado pelo pacote</t>
  </si>
  <si>
    <t>Pacote Padronizado de Serviços III                                                        (Tabela II anexa à Resolução nº 4.196, de 2013)</t>
  </si>
  <si>
    <t>Pacote Padronizado de Serviços IV                                                (Tabela III anexa à Resolução nº 4.196, de 2013)</t>
  </si>
  <si>
    <t>* além dessas quantidades, podem ser utilizados gratuitamente: 10 folhas de cheque, 4 saques, 2 extratos dos últimos 30 dias e 2 transferências entre contas na própria instituição</t>
  </si>
  <si>
    <t>Quantidade Mensal Incluída no Pacote *</t>
  </si>
  <si>
    <t>PACOTES PADRONIZADOS PESSOA FÍSICA</t>
  </si>
  <si>
    <t>Valor total da tarifa                                     (R$)</t>
  </si>
  <si>
    <t>seguinte ao que for efetivada.</t>
  </si>
  <si>
    <t>Os valores das tarifas foram estabelecidos pelo próprio</t>
  </si>
  <si>
    <t>Vigência:</t>
  </si>
  <si>
    <t>Ouvidoria Sicoob - 0800 725 0996</t>
  </si>
  <si>
    <t>Central de Atendimento - 0800 642 000</t>
  </si>
  <si>
    <r>
      <rPr>
        <b/>
        <sz val="6"/>
        <rFont val="Arial"/>
        <family val="2"/>
      </rPr>
      <t xml:space="preserve">A) </t>
    </r>
    <r>
      <rPr>
        <sz val="6"/>
        <rFont val="Arial"/>
        <family val="2"/>
      </rPr>
      <t>Transações que excederem os limites estabelecidos serão tarifadas de acordo com a tabela de tarifas</t>
    </r>
  </si>
  <si>
    <r>
      <rPr>
        <b/>
        <sz val="6"/>
        <rFont val="Arial"/>
        <family val="2"/>
      </rPr>
      <t>B)</t>
    </r>
    <r>
      <rPr>
        <sz val="6"/>
        <rFont val="Arial"/>
        <family val="2"/>
      </rPr>
      <t xml:space="preserve"> Adesão ou alteração de pacotes será válida somente a partir do 1º dia do mês </t>
    </r>
  </si>
  <si>
    <t>Dispositivos legais: Resoluções CMN 3.919/2010 e CMN 4.196/2013 e Carta Circular 3.594/2013.</t>
  </si>
  <si>
    <t>Sicoob Credifor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</si>
</sst>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9"/>
      <color indexed="9"/>
      <name val="Arial Narrow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b/>
      <sz val="8"/>
      <name val="Arial Narrow"/>
      <family val="2"/>
    </font>
    <font>
      <b/>
      <sz val="6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"/>
      <family val="2"/>
    </font>
    <font>
      <b/>
      <sz val="7"/>
      <name val="Arial Narrow"/>
      <family val="2"/>
    </font>
    <font>
      <b/>
      <sz val="20"/>
      <color rgb="FF002F36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justify" vertical="top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textRotation="90"/>
    </xf>
    <xf numFmtId="0" fontId="4" fillId="0" borderId="0" xfId="0" applyFont="1" applyAlignment="1">
      <alignment horizontal="justify" vertical="top"/>
    </xf>
    <xf numFmtId="14" fontId="4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3" borderId="0" xfId="0" applyFont="1" applyFill="1"/>
    <xf numFmtId="164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4" borderId="1" xfId="0" applyFont="1" applyFill="1" applyBorder="1"/>
    <xf numFmtId="0" fontId="2" fillId="4" borderId="4" xfId="0" applyFont="1" applyFill="1" applyBorder="1"/>
    <xf numFmtId="0" fontId="12" fillId="0" borderId="5" xfId="0" applyFont="1" applyBorder="1" applyAlignment="1">
      <alignment horizontal="center"/>
    </xf>
    <xf numFmtId="0" fontId="2" fillId="0" borderId="1" xfId="0" applyFont="1" applyBorder="1"/>
    <xf numFmtId="0" fontId="19" fillId="0" borderId="0" xfId="0" applyFont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44" fontId="12" fillId="0" borderId="6" xfId="1" applyFont="1" applyBorder="1" applyAlignment="1" applyProtection="1">
      <alignment horizontal="left"/>
      <protection locked="0"/>
    </xf>
    <xf numFmtId="44" fontId="12" fillId="0" borderId="1" xfId="1" applyFont="1" applyBorder="1" applyAlignment="1" applyProtection="1">
      <alignment horizontal="left"/>
      <protection locked="0"/>
    </xf>
    <xf numFmtId="44" fontId="14" fillId="4" borderId="6" xfId="1" applyFont="1" applyFill="1" applyBorder="1" applyAlignment="1" applyProtection="1">
      <alignment horizontal="left"/>
      <protection locked="0"/>
    </xf>
    <xf numFmtId="44" fontId="14" fillId="4" borderId="1" xfId="1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44" fontId="12" fillId="0" borderId="7" xfId="1" applyFont="1" applyBorder="1" applyAlignment="1" applyProtection="1">
      <alignment horizontal="left"/>
      <protection locked="0"/>
    </xf>
    <xf numFmtId="44" fontId="12" fillId="0" borderId="2" xfId="1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4" fontId="12" fillId="0" borderId="6" xfId="1" applyFont="1" applyBorder="1" applyAlignment="1" applyProtection="1">
      <alignment horizontal="left"/>
    </xf>
    <xf numFmtId="44" fontId="12" fillId="0" borderId="1" xfId="1" applyFont="1" applyBorder="1" applyAlignment="1" applyProtection="1">
      <alignment horizontal="left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textRotation="90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4" borderId="6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9" fillId="0" borderId="0" xfId="0" applyFont="1" applyAlignment="1" applyProtection="1">
      <alignment horizontal="center" vertical="center" wrapText="1"/>
      <protection locked="0"/>
    </xf>
    <xf numFmtId="44" fontId="12" fillId="5" borderId="9" xfId="1" applyFont="1" applyFill="1" applyBorder="1" applyAlignment="1" applyProtection="1">
      <alignment horizontal="left"/>
      <protection locked="0"/>
    </xf>
    <xf numFmtId="44" fontId="12" fillId="5" borderId="10" xfId="1" applyFont="1" applyFill="1" applyBorder="1" applyAlignment="1" applyProtection="1">
      <alignment horizontal="left"/>
      <protection locked="0"/>
    </xf>
    <xf numFmtId="0" fontId="14" fillId="4" borderId="4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44" fontId="12" fillId="5" borderId="6" xfId="1" applyFont="1" applyFill="1" applyBorder="1" applyAlignment="1" applyProtection="1">
      <alignment horizontal="left"/>
      <protection locked="0"/>
    </xf>
    <xf numFmtId="44" fontId="12" fillId="5" borderId="1" xfId="1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center"/>
    </xf>
    <xf numFmtId="0" fontId="12" fillId="5" borderId="10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left"/>
    </xf>
    <xf numFmtId="14" fontId="19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53745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28575</xdr:rowOff>
    </xdr:from>
    <xdr:to>
      <xdr:col>44</xdr:col>
      <xdr:colOff>19050</xdr:colOff>
      <xdr:row>7</xdr:row>
      <xdr:rowOff>228600</xdr:rowOff>
    </xdr:to>
    <xdr:pic>
      <xdr:nvPicPr>
        <xdr:cNvPr id="2119" name="Imagem 2">
          <a:extLst>
            <a:ext uri="{FF2B5EF4-FFF2-40B4-BE49-F238E27FC236}">
              <a16:creationId xmlns:a16="http://schemas.microsoft.com/office/drawing/2014/main" id="{A0A9C6D5-8B06-F878-798B-B7125A77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8575"/>
          <a:ext cx="61817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69</xdr:row>
      <xdr:rowOff>66675</xdr:rowOff>
    </xdr:from>
    <xdr:to>
      <xdr:col>45</xdr:col>
      <xdr:colOff>123825</xdr:colOff>
      <xdr:row>69</xdr:row>
      <xdr:rowOff>942975</xdr:rowOff>
    </xdr:to>
    <xdr:pic>
      <xdr:nvPicPr>
        <xdr:cNvPr id="2120" name="Imagem 2">
          <a:extLst>
            <a:ext uri="{FF2B5EF4-FFF2-40B4-BE49-F238E27FC236}">
              <a16:creationId xmlns:a16="http://schemas.microsoft.com/office/drawing/2014/main" id="{5025B68C-435C-6C51-8806-4E170247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468100"/>
          <a:ext cx="6781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1"/>
  <sheetViews>
    <sheetView showGridLines="0" tabSelected="1" view="pageBreakPreview" topLeftCell="B11" zoomScale="145" zoomScaleNormal="100" zoomScaleSheetLayoutView="145" workbookViewId="0">
      <selection activeCell="AE11" sqref="AE11:AK11"/>
    </sheetView>
  </sheetViews>
  <sheetFormatPr defaultColWidth="9.1796875" defaultRowHeight="12.5"/>
  <cols>
    <col min="1" max="1" width="1.7265625" style="1" customWidth="1"/>
    <col min="2" max="4" width="2.26953125" style="1" customWidth="1"/>
    <col min="5" max="5" width="3.7265625" style="1" bestFit="1" customWidth="1"/>
    <col min="6" max="24" width="2.26953125" style="1" customWidth="1"/>
    <col min="25" max="25" width="3.26953125" style="1" customWidth="1"/>
    <col min="26" max="32" width="2.26953125" style="1" customWidth="1"/>
    <col min="33" max="33" width="4.26953125" style="1" customWidth="1"/>
    <col min="34" max="40" width="2.26953125" style="1" customWidth="1"/>
    <col min="41" max="41" width="7.7265625" style="1" customWidth="1"/>
    <col min="42" max="60" width="2.26953125" style="1" customWidth="1"/>
    <col min="61" max="16384" width="9.1796875" style="1"/>
  </cols>
  <sheetData>
    <row r="1" spans="2:44" ht="9" customHeight="1">
      <c r="B1" s="19"/>
      <c r="C1" s="19"/>
      <c r="D1" s="19"/>
      <c r="E1" s="19"/>
      <c r="F1" s="19"/>
      <c r="G1" s="19"/>
      <c r="X1" s="65"/>
      <c r="Y1" s="65"/>
      <c r="Z1" s="65"/>
      <c r="AA1" s="65"/>
    </row>
    <row r="2" spans="2:44" ht="9" customHeight="1">
      <c r="B2" s="19"/>
      <c r="C2" s="19"/>
      <c r="D2" s="19"/>
      <c r="E2" s="19"/>
      <c r="F2" s="19"/>
      <c r="G2" s="19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5"/>
      <c r="Y2" s="65"/>
      <c r="Z2" s="65"/>
      <c r="AA2" s="65"/>
      <c r="AB2" s="67"/>
      <c r="AC2" s="68"/>
      <c r="AD2" s="68"/>
    </row>
    <row r="3" spans="2:44" ht="16.5" customHeight="1">
      <c r="B3" s="19"/>
      <c r="C3" s="19"/>
      <c r="D3" s="19"/>
      <c r="E3" s="19"/>
      <c r="G3" s="1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2:44" ht="6" customHeight="1">
      <c r="X4" s="20"/>
      <c r="Y4" s="20"/>
      <c r="Z4" s="20"/>
      <c r="AA4" s="20"/>
    </row>
    <row r="5" spans="2:44" ht="12" customHeigh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H5" s="21"/>
    </row>
    <row r="6" spans="2:44" ht="23.25" customHeight="1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C6" s="22" t="s">
        <v>0</v>
      </c>
    </row>
    <row r="7" spans="2:44" ht="18.7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44" s="2" customFormat="1" ht="18.75" customHeight="1">
      <c r="F8" s="3"/>
      <c r="H8" s="72" t="s">
        <v>43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</row>
    <row r="9" spans="2:44" s="2" customFormat="1" ht="25.5" customHeight="1">
      <c r="H9" s="56" t="s">
        <v>8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71"/>
      <c r="Y9" s="87" t="s">
        <v>7</v>
      </c>
      <c r="Z9" s="88"/>
      <c r="AA9" s="88"/>
      <c r="AB9" s="88"/>
      <c r="AC9" s="88"/>
      <c r="AD9" s="89"/>
      <c r="AE9" s="58" t="s">
        <v>36</v>
      </c>
      <c r="AF9" s="59"/>
      <c r="AG9" s="59"/>
      <c r="AH9" s="59"/>
      <c r="AI9" s="59"/>
      <c r="AJ9" s="59"/>
      <c r="AK9" s="59"/>
      <c r="AL9" s="58" t="s">
        <v>44</v>
      </c>
      <c r="AM9" s="59"/>
      <c r="AN9" s="59"/>
      <c r="AO9" s="59"/>
      <c r="AP9" s="59"/>
      <c r="AQ9" s="59"/>
      <c r="AR9" s="59"/>
    </row>
    <row r="10" spans="2:44" s="2" customFormat="1" ht="13.5" customHeight="1">
      <c r="H10" s="99" t="s">
        <v>15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2:44" s="4" customFormat="1" ht="12.65" customHeight="1">
      <c r="H11" s="29">
        <v>1</v>
      </c>
      <c r="I11" s="29" t="s">
        <v>20</v>
      </c>
      <c r="J11" s="77" t="s">
        <v>1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81" t="s">
        <v>12</v>
      </c>
      <c r="Z11" s="82"/>
      <c r="AA11" s="82"/>
      <c r="AB11" s="82"/>
      <c r="AC11" s="82"/>
      <c r="AD11" s="82"/>
      <c r="AE11" s="40">
        <v>35</v>
      </c>
      <c r="AF11" s="41"/>
      <c r="AG11" s="41"/>
      <c r="AH11" s="41"/>
      <c r="AI11" s="41"/>
      <c r="AJ11" s="41"/>
      <c r="AK11" s="41"/>
      <c r="AL11" s="40">
        <v>0</v>
      </c>
      <c r="AM11" s="41"/>
      <c r="AN11" s="41"/>
      <c r="AO11" s="41"/>
      <c r="AP11" s="41"/>
      <c r="AQ11" s="41"/>
      <c r="AR11" s="41"/>
    </row>
    <row r="12" spans="2:44" ht="12.25" customHeight="1">
      <c r="F12" s="4"/>
      <c r="H12" s="29">
        <v>2</v>
      </c>
      <c r="I12" s="29" t="s">
        <v>23</v>
      </c>
      <c r="J12" s="77" t="s">
        <v>9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62" t="s">
        <v>13</v>
      </c>
      <c r="Z12" s="63"/>
      <c r="AA12" s="63"/>
      <c r="AB12" s="63"/>
      <c r="AC12" s="63"/>
      <c r="AD12" s="64"/>
      <c r="AE12" s="40">
        <v>4.9000000000000004</v>
      </c>
      <c r="AF12" s="41"/>
      <c r="AG12" s="41"/>
      <c r="AH12" s="41"/>
      <c r="AI12" s="41"/>
      <c r="AJ12" s="41"/>
      <c r="AK12" s="41"/>
      <c r="AL12" s="40">
        <f>AE12*8</f>
        <v>39.200000000000003</v>
      </c>
      <c r="AM12" s="41"/>
      <c r="AN12" s="41"/>
      <c r="AO12" s="41"/>
      <c r="AP12" s="41"/>
      <c r="AQ12" s="41"/>
      <c r="AR12" s="41"/>
    </row>
    <row r="13" spans="2:44" ht="12.25" customHeight="1">
      <c r="F13" s="2"/>
      <c r="H13" s="29">
        <v>3</v>
      </c>
      <c r="I13" s="29" t="s">
        <v>22</v>
      </c>
      <c r="J13" s="77" t="s">
        <v>10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62" t="s">
        <v>3</v>
      </c>
      <c r="Z13" s="63"/>
      <c r="AA13" s="63"/>
      <c r="AB13" s="63"/>
      <c r="AC13" s="63"/>
      <c r="AD13" s="63"/>
      <c r="AE13" s="40">
        <v>4.9000000000000004</v>
      </c>
      <c r="AF13" s="41"/>
      <c r="AG13" s="41"/>
      <c r="AH13" s="41"/>
      <c r="AI13" s="41"/>
      <c r="AJ13" s="41"/>
      <c r="AK13" s="41"/>
      <c r="AL13" s="40">
        <f>AE13*4</f>
        <v>19.600000000000001</v>
      </c>
      <c r="AM13" s="41"/>
      <c r="AN13" s="41"/>
      <c r="AO13" s="41"/>
      <c r="AP13" s="41"/>
      <c r="AQ13" s="41"/>
      <c r="AR13" s="41"/>
    </row>
    <row r="14" spans="2:44" ht="12.25" customHeight="1">
      <c r="F14" s="5"/>
      <c r="H14" s="29">
        <v>4</v>
      </c>
      <c r="I14" s="29" t="s">
        <v>21</v>
      </c>
      <c r="J14" s="77" t="s">
        <v>11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101" t="s">
        <v>14</v>
      </c>
      <c r="Z14" s="98"/>
      <c r="AA14" s="98"/>
      <c r="AB14" s="98"/>
      <c r="AC14" s="98"/>
      <c r="AD14" s="98"/>
      <c r="AE14" s="40">
        <v>3.9</v>
      </c>
      <c r="AF14" s="41"/>
      <c r="AG14" s="41"/>
      <c r="AH14" s="41"/>
      <c r="AI14" s="41"/>
      <c r="AJ14" s="41"/>
      <c r="AK14" s="41"/>
      <c r="AL14" s="40">
        <f>AE14*2</f>
        <v>7.8</v>
      </c>
      <c r="AM14" s="41"/>
      <c r="AN14" s="41"/>
      <c r="AO14" s="41"/>
      <c r="AP14" s="41"/>
      <c r="AQ14" s="41"/>
      <c r="AR14" s="41"/>
    </row>
    <row r="15" spans="2:44" ht="12.25" customHeight="1">
      <c r="F15" s="6"/>
      <c r="H15" s="29">
        <v>5</v>
      </c>
      <c r="I15" s="29" t="s">
        <v>24</v>
      </c>
      <c r="J15" s="77" t="s">
        <v>2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107"/>
      <c r="Y15" s="62" t="s">
        <v>3</v>
      </c>
      <c r="Z15" s="63"/>
      <c r="AA15" s="63"/>
      <c r="AB15" s="63"/>
      <c r="AC15" s="63"/>
      <c r="AD15" s="64"/>
      <c r="AE15" s="40">
        <v>0</v>
      </c>
      <c r="AF15" s="41"/>
      <c r="AG15" s="41"/>
      <c r="AH15" s="41"/>
      <c r="AI15" s="41"/>
      <c r="AJ15" s="41"/>
      <c r="AK15" s="41"/>
      <c r="AL15" s="40">
        <v>0</v>
      </c>
      <c r="AM15" s="41"/>
      <c r="AN15" s="41"/>
      <c r="AO15" s="41"/>
      <c r="AP15" s="41"/>
      <c r="AQ15" s="41"/>
      <c r="AR15" s="41"/>
    </row>
    <row r="16" spans="2:44" ht="6" customHeight="1">
      <c r="F16" s="6"/>
      <c r="H16" s="30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</row>
    <row r="17" spans="6:44" ht="12.25" customHeight="1">
      <c r="F17" s="6"/>
      <c r="H17" s="90" t="s">
        <v>37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2"/>
      <c r="AL17" s="102">
        <f>AL14+AL13+AL12</f>
        <v>66.600000000000009</v>
      </c>
      <c r="AM17" s="103"/>
      <c r="AN17" s="103"/>
      <c r="AO17" s="103"/>
      <c r="AP17" s="103"/>
      <c r="AQ17" s="103"/>
      <c r="AR17" s="103"/>
    </row>
    <row r="18" spans="6:44" ht="12.25" customHeight="1">
      <c r="F18" s="6"/>
      <c r="H18" s="79" t="s">
        <v>38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31"/>
      <c r="AF18" s="31"/>
      <c r="AG18" s="31"/>
      <c r="AH18" s="31"/>
      <c r="AI18" s="31"/>
      <c r="AJ18" s="31"/>
      <c r="AK18" s="32"/>
      <c r="AL18" s="42">
        <v>12</v>
      </c>
      <c r="AM18" s="43"/>
      <c r="AN18" s="43"/>
      <c r="AO18" s="43"/>
      <c r="AP18" s="43"/>
      <c r="AQ18" s="43"/>
      <c r="AR18" s="43"/>
    </row>
    <row r="19" spans="6:44" ht="21" customHeight="1">
      <c r="F19" s="6"/>
      <c r="H19" s="76" t="s">
        <v>16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6:44" ht="24.75" customHeight="1">
      <c r="F20" s="9"/>
      <c r="H20" s="56" t="s">
        <v>17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6" t="s">
        <v>42</v>
      </c>
      <c r="Z20" s="57"/>
      <c r="AA20" s="57"/>
      <c r="AB20" s="57"/>
      <c r="AC20" s="57"/>
      <c r="AD20" s="57"/>
      <c r="AE20" s="58" t="s">
        <v>19</v>
      </c>
      <c r="AF20" s="59"/>
      <c r="AG20" s="59"/>
      <c r="AH20" s="59"/>
      <c r="AI20" s="59"/>
      <c r="AJ20" s="59"/>
      <c r="AK20" s="59"/>
      <c r="AL20" s="58" t="s">
        <v>44</v>
      </c>
      <c r="AM20" s="59"/>
      <c r="AN20" s="59"/>
      <c r="AO20" s="59"/>
      <c r="AP20" s="59"/>
      <c r="AQ20" s="59"/>
      <c r="AR20" s="59"/>
    </row>
    <row r="21" spans="6:44" ht="12.25" customHeight="1">
      <c r="F21" s="9"/>
      <c r="H21" s="104" t="s">
        <v>18</v>
      </c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</row>
    <row r="22" spans="6:44" ht="12.25" customHeight="1">
      <c r="F22" s="9"/>
      <c r="H22" s="29">
        <v>1</v>
      </c>
      <c r="I22" s="25" t="s">
        <v>20</v>
      </c>
      <c r="J22" s="36" t="s">
        <v>25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8"/>
      <c r="Y22" s="81" t="s">
        <v>12</v>
      </c>
      <c r="Z22" s="82"/>
      <c r="AA22" s="82"/>
      <c r="AB22" s="82"/>
      <c r="AC22" s="82"/>
      <c r="AD22" s="82"/>
      <c r="AE22" s="40">
        <v>35</v>
      </c>
      <c r="AF22" s="41"/>
      <c r="AG22" s="41"/>
      <c r="AH22" s="41"/>
      <c r="AI22" s="41"/>
      <c r="AJ22" s="41"/>
      <c r="AK22" s="41"/>
      <c r="AL22" s="40">
        <v>0</v>
      </c>
      <c r="AM22" s="41"/>
      <c r="AN22" s="41"/>
      <c r="AO22" s="41"/>
      <c r="AP22" s="41"/>
      <c r="AQ22" s="41"/>
      <c r="AR22" s="41"/>
    </row>
    <row r="23" spans="6:44" ht="12.25" customHeight="1">
      <c r="F23" s="9"/>
      <c r="H23" s="29">
        <v>2</v>
      </c>
      <c r="I23" s="25" t="s">
        <v>33</v>
      </c>
      <c r="J23" s="36" t="s">
        <v>26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8"/>
      <c r="Y23" s="62">
        <v>2</v>
      </c>
      <c r="Z23" s="63"/>
      <c r="AA23" s="63"/>
      <c r="AB23" s="63"/>
      <c r="AC23" s="63"/>
      <c r="AD23" s="64"/>
      <c r="AE23" s="40">
        <v>1.8</v>
      </c>
      <c r="AF23" s="41"/>
      <c r="AG23" s="41"/>
      <c r="AH23" s="41"/>
      <c r="AI23" s="41"/>
      <c r="AJ23" s="41"/>
      <c r="AK23" s="41"/>
      <c r="AL23" s="40">
        <f>1.8*2</f>
        <v>3.6</v>
      </c>
      <c r="AM23" s="41"/>
      <c r="AN23" s="41"/>
      <c r="AO23" s="41"/>
      <c r="AP23" s="41"/>
      <c r="AQ23" s="41"/>
      <c r="AR23" s="41"/>
    </row>
    <row r="24" spans="6:44" ht="12.25" customHeight="1">
      <c r="F24" s="9"/>
      <c r="H24" s="29">
        <v>3</v>
      </c>
      <c r="I24" s="25" t="s">
        <v>23</v>
      </c>
      <c r="J24" s="36" t="s">
        <v>27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8"/>
      <c r="Y24" s="62">
        <v>4</v>
      </c>
      <c r="Z24" s="63"/>
      <c r="AA24" s="63"/>
      <c r="AB24" s="63"/>
      <c r="AC24" s="63"/>
      <c r="AD24" s="64"/>
      <c r="AE24" s="40">
        <v>4.9000000000000004</v>
      </c>
      <c r="AF24" s="41"/>
      <c r="AG24" s="41"/>
      <c r="AH24" s="41"/>
      <c r="AI24" s="41"/>
      <c r="AJ24" s="41"/>
      <c r="AK24" s="41"/>
      <c r="AL24" s="40">
        <f>4.9*4</f>
        <v>19.600000000000001</v>
      </c>
      <c r="AM24" s="41"/>
      <c r="AN24" s="41"/>
      <c r="AO24" s="41"/>
      <c r="AP24" s="41"/>
      <c r="AQ24" s="41"/>
      <c r="AR24" s="41"/>
    </row>
    <row r="25" spans="6:44" ht="12.25" customHeight="1">
      <c r="F25" s="9"/>
      <c r="H25" s="29">
        <v>4</v>
      </c>
      <c r="I25" s="25" t="s">
        <v>22</v>
      </c>
      <c r="J25" s="36" t="s">
        <v>28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62">
        <v>4</v>
      </c>
      <c r="Z25" s="63"/>
      <c r="AA25" s="63"/>
      <c r="AB25" s="63"/>
      <c r="AC25" s="63"/>
      <c r="AD25" s="64"/>
      <c r="AE25" s="40">
        <v>4.9000000000000004</v>
      </c>
      <c r="AF25" s="41"/>
      <c r="AG25" s="41"/>
      <c r="AH25" s="41"/>
      <c r="AI25" s="41"/>
      <c r="AJ25" s="41"/>
      <c r="AK25" s="41"/>
      <c r="AL25" s="40">
        <f>AE25*4</f>
        <v>19.600000000000001</v>
      </c>
      <c r="AM25" s="41"/>
      <c r="AN25" s="41"/>
      <c r="AO25" s="41"/>
      <c r="AP25" s="41"/>
      <c r="AQ25" s="41"/>
      <c r="AR25" s="41"/>
    </row>
    <row r="26" spans="6:44" ht="12.25" customHeight="1">
      <c r="F26" s="8"/>
      <c r="H26" s="29">
        <v>5</v>
      </c>
      <c r="I26" s="25" t="s">
        <v>21</v>
      </c>
      <c r="J26" s="36" t="s">
        <v>29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62">
        <v>2</v>
      </c>
      <c r="Z26" s="63"/>
      <c r="AA26" s="63"/>
      <c r="AB26" s="63"/>
      <c r="AC26" s="63"/>
      <c r="AD26" s="64"/>
      <c r="AE26" s="40">
        <v>3.9</v>
      </c>
      <c r="AF26" s="41"/>
      <c r="AG26" s="41"/>
      <c r="AH26" s="41"/>
      <c r="AI26" s="41"/>
      <c r="AJ26" s="41"/>
      <c r="AK26" s="41"/>
      <c r="AL26" s="40">
        <f>AE26*2</f>
        <v>7.8</v>
      </c>
      <c r="AM26" s="41"/>
      <c r="AN26" s="41"/>
      <c r="AO26" s="41"/>
      <c r="AP26" s="41"/>
      <c r="AQ26" s="41"/>
      <c r="AR26" s="41"/>
    </row>
    <row r="27" spans="6:44" ht="12.25" customHeight="1">
      <c r="F27" s="6"/>
      <c r="H27" s="74">
        <v>6</v>
      </c>
      <c r="I27" s="25" t="s">
        <v>34</v>
      </c>
      <c r="J27" s="36" t="s">
        <v>30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50">
        <v>1</v>
      </c>
      <c r="Z27" s="51"/>
      <c r="AA27" s="51"/>
      <c r="AB27" s="51"/>
      <c r="AC27" s="51"/>
      <c r="AD27" s="52"/>
      <c r="AE27" s="40">
        <v>13.9</v>
      </c>
      <c r="AF27" s="41"/>
      <c r="AG27" s="41"/>
      <c r="AH27" s="41"/>
      <c r="AI27" s="41"/>
      <c r="AJ27" s="41"/>
      <c r="AK27" s="41"/>
      <c r="AL27" s="40">
        <v>13.9</v>
      </c>
      <c r="AM27" s="41"/>
      <c r="AN27" s="41"/>
      <c r="AO27" s="41"/>
      <c r="AP27" s="41"/>
      <c r="AQ27" s="41"/>
      <c r="AR27" s="41"/>
    </row>
    <row r="28" spans="6:44" ht="12.25" customHeight="1">
      <c r="F28" s="6"/>
      <c r="H28" s="75"/>
      <c r="I28" s="25" t="s">
        <v>35</v>
      </c>
      <c r="J28" s="36" t="s">
        <v>31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53"/>
      <c r="Z28" s="54"/>
      <c r="AA28" s="54"/>
      <c r="AB28" s="54"/>
      <c r="AC28" s="54"/>
      <c r="AD28" s="55"/>
      <c r="AE28" s="40">
        <v>14.9</v>
      </c>
      <c r="AF28" s="41"/>
      <c r="AG28" s="41"/>
      <c r="AH28" s="41"/>
      <c r="AI28" s="41"/>
      <c r="AJ28" s="41"/>
      <c r="AK28" s="41"/>
      <c r="AL28" s="40">
        <v>14.9</v>
      </c>
      <c r="AM28" s="41"/>
      <c r="AN28" s="41"/>
      <c r="AO28" s="41"/>
      <c r="AP28" s="41"/>
      <c r="AQ28" s="41"/>
      <c r="AR28" s="41"/>
    </row>
    <row r="29" spans="6:44" ht="12.25" customHeight="1">
      <c r="F29" s="6"/>
      <c r="H29" s="33">
        <v>7</v>
      </c>
      <c r="I29" s="26" t="s">
        <v>24</v>
      </c>
      <c r="J29" s="84" t="s">
        <v>32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6"/>
      <c r="Y29" s="101">
        <v>2</v>
      </c>
      <c r="Z29" s="98"/>
      <c r="AA29" s="98"/>
      <c r="AB29" s="98"/>
      <c r="AC29" s="98"/>
      <c r="AD29" s="108"/>
      <c r="AE29" s="47">
        <v>4.9000000000000004</v>
      </c>
      <c r="AF29" s="48"/>
      <c r="AG29" s="48"/>
      <c r="AH29" s="48"/>
      <c r="AI29" s="48"/>
      <c r="AJ29" s="48"/>
      <c r="AK29" s="48"/>
      <c r="AL29" s="47">
        <f>AE29*2</f>
        <v>9.8000000000000007</v>
      </c>
      <c r="AM29" s="48"/>
      <c r="AN29" s="48"/>
      <c r="AO29" s="48"/>
      <c r="AP29" s="48"/>
      <c r="AQ29" s="48"/>
      <c r="AR29" s="48"/>
    </row>
    <row r="30" spans="6:44" ht="6" customHeight="1">
      <c r="F30" s="6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</row>
    <row r="31" spans="6:44" ht="12.25" customHeight="1">
      <c r="F31" s="6"/>
      <c r="H31" s="97" t="s">
        <v>37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2"/>
      <c r="AL31" s="102">
        <f>SUM(AL23:AR29)</f>
        <v>89.2</v>
      </c>
      <c r="AM31" s="103"/>
      <c r="AN31" s="103"/>
      <c r="AO31" s="103"/>
      <c r="AP31" s="103"/>
      <c r="AQ31" s="103"/>
      <c r="AR31" s="103"/>
    </row>
    <row r="32" spans="6:44" ht="12.75" customHeight="1">
      <c r="F32" s="4"/>
      <c r="H32" s="79" t="s">
        <v>38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96"/>
      <c r="AL32" s="42">
        <v>14</v>
      </c>
      <c r="AM32" s="43"/>
      <c r="AN32" s="43"/>
      <c r="AO32" s="43"/>
      <c r="AP32" s="43"/>
      <c r="AQ32" s="43"/>
      <c r="AR32" s="43"/>
    </row>
    <row r="33" spans="1:44" ht="25.5" customHeight="1">
      <c r="F33" s="4"/>
      <c r="H33" s="76" t="s">
        <v>41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</row>
    <row r="34" spans="1:44" ht="24.75" customHeight="1">
      <c r="F34" s="6"/>
      <c r="H34" s="56" t="s">
        <v>39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6" t="s">
        <v>42</v>
      </c>
      <c r="Z34" s="57"/>
      <c r="AA34" s="57"/>
      <c r="AB34" s="57"/>
      <c r="AC34" s="57"/>
      <c r="AD34" s="57"/>
      <c r="AE34" s="58" t="s">
        <v>19</v>
      </c>
      <c r="AF34" s="59"/>
      <c r="AG34" s="59"/>
      <c r="AH34" s="59"/>
      <c r="AI34" s="59"/>
      <c r="AJ34" s="59"/>
      <c r="AK34" s="59"/>
      <c r="AL34" s="58" t="s">
        <v>44</v>
      </c>
      <c r="AM34" s="59"/>
      <c r="AN34" s="59"/>
      <c r="AO34" s="59"/>
      <c r="AP34" s="59"/>
      <c r="AQ34" s="59"/>
      <c r="AR34" s="59"/>
    </row>
    <row r="35" spans="1:44" ht="12.25" customHeight="1">
      <c r="F35" s="6"/>
      <c r="H35" s="104" t="s">
        <v>18</v>
      </c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</row>
    <row r="36" spans="1:44" s="10" customFormat="1" ht="12.25" customHeight="1">
      <c r="F36" s="11"/>
      <c r="H36" s="29">
        <v>1</v>
      </c>
      <c r="I36" s="25" t="s">
        <v>20</v>
      </c>
      <c r="J36" s="36" t="s">
        <v>25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  <c r="Y36" s="39" t="s">
        <v>12</v>
      </c>
      <c r="Z36" s="39"/>
      <c r="AA36" s="39"/>
      <c r="AB36" s="39"/>
      <c r="AC36" s="39"/>
      <c r="AD36" s="39"/>
      <c r="AE36" s="60">
        <v>0</v>
      </c>
      <c r="AF36" s="61"/>
      <c r="AG36" s="61"/>
      <c r="AH36" s="61"/>
      <c r="AI36" s="61"/>
      <c r="AJ36" s="61"/>
      <c r="AK36" s="61"/>
      <c r="AL36" s="60">
        <v>0</v>
      </c>
      <c r="AM36" s="61"/>
      <c r="AN36" s="61"/>
      <c r="AO36" s="61"/>
      <c r="AP36" s="61"/>
      <c r="AQ36" s="61"/>
      <c r="AR36" s="61"/>
    </row>
    <row r="37" spans="1:44" ht="12.25" customHeight="1">
      <c r="A37" s="12"/>
      <c r="B37" s="12"/>
      <c r="C37" s="12"/>
      <c r="D37" s="12"/>
      <c r="E37" s="12"/>
      <c r="F37" s="9"/>
      <c r="H37" s="29">
        <v>2</v>
      </c>
      <c r="I37" s="25" t="s">
        <v>33</v>
      </c>
      <c r="J37" s="36" t="s">
        <v>26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  <c r="Y37" s="39">
        <v>6</v>
      </c>
      <c r="Z37" s="39"/>
      <c r="AA37" s="39"/>
      <c r="AB37" s="39"/>
      <c r="AC37" s="39"/>
      <c r="AD37" s="39"/>
      <c r="AE37" s="40">
        <v>1.8</v>
      </c>
      <c r="AF37" s="41"/>
      <c r="AG37" s="41"/>
      <c r="AH37" s="41"/>
      <c r="AI37" s="41"/>
      <c r="AJ37" s="41"/>
      <c r="AK37" s="41"/>
      <c r="AL37" s="40">
        <f>AE37*6</f>
        <v>10.8</v>
      </c>
      <c r="AM37" s="41"/>
      <c r="AN37" s="41"/>
      <c r="AO37" s="41"/>
      <c r="AP37" s="41"/>
      <c r="AQ37" s="41"/>
      <c r="AR37" s="41"/>
    </row>
    <row r="38" spans="1:44" ht="12.25" customHeight="1">
      <c r="A38" s="12"/>
      <c r="B38" s="12"/>
      <c r="C38" s="12"/>
      <c r="D38" s="12"/>
      <c r="E38" s="12"/>
      <c r="F38" s="9"/>
      <c r="H38" s="29">
        <v>3</v>
      </c>
      <c r="I38" s="25" t="s">
        <v>23</v>
      </c>
      <c r="J38" s="36" t="s">
        <v>27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8"/>
      <c r="Y38" s="39">
        <v>6</v>
      </c>
      <c r="Z38" s="39"/>
      <c r="AA38" s="39"/>
      <c r="AB38" s="39"/>
      <c r="AC38" s="39"/>
      <c r="AD38" s="39"/>
      <c r="AE38" s="40">
        <v>4.9000000000000004</v>
      </c>
      <c r="AF38" s="41"/>
      <c r="AG38" s="41"/>
      <c r="AH38" s="41"/>
      <c r="AI38" s="41"/>
      <c r="AJ38" s="41"/>
      <c r="AK38" s="41"/>
      <c r="AL38" s="40">
        <f>AE38*6</f>
        <v>29.400000000000002</v>
      </c>
      <c r="AM38" s="41"/>
      <c r="AN38" s="41"/>
      <c r="AO38" s="41"/>
      <c r="AP38" s="41"/>
      <c r="AQ38" s="41"/>
      <c r="AR38" s="41"/>
    </row>
    <row r="39" spans="1:44" ht="12.25" customHeight="1">
      <c r="A39" s="12"/>
      <c r="B39" s="12"/>
      <c r="C39" s="12"/>
      <c r="D39" s="12"/>
      <c r="E39" s="12"/>
      <c r="F39" s="9"/>
      <c r="H39" s="29">
        <v>4</v>
      </c>
      <c r="I39" s="25" t="s">
        <v>22</v>
      </c>
      <c r="J39" s="36" t="s">
        <v>28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39">
        <v>6</v>
      </c>
      <c r="Z39" s="39"/>
      <c r="AA39" s="39"/>
      <c r="AB39" s="39"/>
      <c r="AC39" s="39"/>
      <c r="AD39" s="39"/>
      <c r="AE39" s="40">
        <v>4.9000000000000004</v>
      </c>
      <c r="AF39" s="41"/>
      <c r="AG39" s="41"/>
      <c r="AH39" s="41"/>
      <c r="AI39" s="41"/>
      <c r="AJ39" s="41"/>
      <c r="AK39" s="41"/>
      <c r="AL39" s="40">
        <f>AE39*6</f>
        <v>29.400000000000002</v>
      </c>
      <c r="AM39" s="41"/>
      <c r="AN39" s="41"/>
      <c r="AO39" s="41"/>
      <c r="AP39" s="41"/>
      <c r="AQ39" s="41"/>
      <c r="AR39" s="41"/>
    </row>
    <row r="40" spans="1:44" ht="12.25" customHeight="1">
      <c r="A40" s="12"/>
      <c r="B40" s="12"/>
      <c r="C40" s="12"/>
      <c r="D40" s="12"/>
      <c r="E40" s="12"/>
      <c r="F40" s="9"/>
      <c r="H40" s="29">
        <v>5</v>
      </c>
      <c r="I40" s="25" t="s">
        <v>21</v>
      </c>
      <c r="J40" s="36" t="s">
        <v>29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9">
        <v>4</v>
      </c>
      <c r="Z40" s="39"/>
      <c r="AA40" s="39"/>
      <c r="AB40" s="39"/>
      <c r="AC40" s="39"/>
      <c r="AD40" s="39"/>
      <c r="AE40" s="40">
        <v>3.9</v>
      </c>
      <c r="AF40" s="41"/>
      <c r="AG40" s="41"/>
      <c r="AH40" s="41"/>
      <c r="AI40" s="41"/>
      <c r="AJ40" s="41"/>
      <c r="AK40" s="41"/>
      <c r="AL40" s="40">
        <f>AE40*4</f>
        <v>15.6</v>
      </c>
      <c r="AM40" s="41"/>
      <c r="AN40" s="41"/>
      <c r="AO40" s="41"/>
      <c r="AP40" s="41"/>
      <c r="AQ40" s="41"/>
      <c r="AR40" s="41"/>
    </row>
    <row r="41" spans="1:44" ht="12.25" customHeight="1">
      <c r="A41" s="12"/>
      <c r="B41" s="12"/>
      <c r="C41" s="12"/>
      <c r="D41" s="12"/>
      <c r="E41" s="12"/>
      <c r="F41" s="9"/>
      <c r="H41" s="74">
        <v>6</v>
      </c>
      <c r="I41" s="25" t="s">
        <v>34</v>
      </c>
      <c r="J41" s="36" t="s">
        <v>30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50">
        <v>2</v>
      </c>
      <c r="Z41" s="51"/>
      <c r="AA41" s="51"/>
      <c r="AB41" s="51"/>
      <c r="AC41" s="51"/>
      <c r="AD41" s="52"/>
      <c r="AE41" s="40">
        <v>13.9</v>
      </c>
      <c r="AF41" s="41"/>
      <c r="AG41" s="41"/>
      <c r="AH41" s="41"/>
      <c r="AI41" s="41"/>
      <c r="AJ41" s="41"/>
      <c r="AK41" s="41"/>
      <c r="AL41" s="40">
        <f>AE41*2</f>
        <v>27.8</v>
      </c>
      <c r="AM41" s="41"/>
      <c r="AN41" s="41"/>
      <c r="AO41" s="41"/>
      <c r="AP41" s="41"/>
      <c r="AQ41" s="41"/>
      <c r="AR41" s="41"/>
    </row>
    <row r="42" spans="1:44" ht="12.25" customHeight="1">
      <c r="A42" s="73"/>
      <c r="B42" s="12"/>
      <c r="C42" s="12"/>
      <c r="D42" s="12"/>
      <c r="E42" s="12"/>
      <c r="F42" s="13"/>
      <c r="H42" s="75"/>
      <c r="I42" s="25" t="s">
        <v>35</v>
      </c>
      <c r="J42" s="36" t="s">
        <v>31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53"/>
      <c r="Z42" s="54"/>
      <c r="AA42" s="54"/>
      <c r="AB42" s="54"/>
      <c r="AC42" s="54"/>
      <c r="AD42" s="55"/>
      <c r="AE42" s="40">
        <v>14.9</v>
      </c>
      <c r="AF42" s="41"/>
      <c r="AG42" s="41"/>
      <c r="AH42" s="41"/>
      <c r="AI42" s="41"/>
      <c r="AJ42" s="41"/>
      <c r="AK42" s="41"/>
      <c r="AL42" s="40">
        <f>AE42*2</f>
        <v>29.8</v>
      </c>
      <c r="AM42" s="41"/>
      <c r="AN42" s="41"/>
      <c r="AO42" s="41"/>
      <c r="AP42" s="41"/>
      <c r="AQ42" s="41"/>
      <c r="AR42" s="41"/>
    </row>
    <row r="43" spans="1:44" ht="12.25" customHeight="1">
      <c r="A43" s="73"/>
      <c r="B43" s="12"/>
      <c r="C43" s="12"/>
      <c r="D43" s="12"/>
      <c r="E43" s="12"/>
      <c r="F43" s="9"/>
      <c r="H43" s="33">
        <v>7</v>
      </c>
      <c r="I43" s="26" t="s">
        <v>24</v>
      </c>
      <c r="J43" s="84" t="s">
        <v>32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6"/>
      <c r="Y43" s="49">
        <v>4</v>
      </c>
      <c r="Z43" s="49"/>
      <c r="AA43" s="49"/>
      <c r="AB43" s="49"/>
      <c r="AC43" s="49"/>
      <c r="AD43" s="49"/>
      <c r="AE43" s="47">
        <v>4.9000000000000004</v>
      </c>
      <c r="AF43" s="48"/>
      <c r="AG43" s="48"/>
      <c r="AH43" s="48"/>
      <c r="AI43" s="48"/>
      <c r="AJ43" s="48"/>
      <c r="AK43" s="48"/>
      <c r="AL43" s="47">
        <f>AE43*4</f>
        <v>19.600000000000001</v>
      </c>
      <c r="AM43" s="48"/>
      <c r="AN43" s="48"/>
      <c r="AO43" s="48"/>
      <c r="AP43" s="48"/>
      <c r="AQ43" s="48"/>
      <c r="AR43" s="48"/>
    </row>
    <row r="44" spans="1:44" ht="6" customHeight="1">
      <c r="A44" s="73"/>
      <c r="B44" s="12"/>
      <c r="C44" s="12"/>
      <c r="D44" s="12"/>
      <c r="E44" s="12"/>
      <c r="F44" s="9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</row>
    <row r="45" spans="1:44" ht="12.25" customHeight="1">
      <c r="A45" s="73"/>
      <c r="B45" s="12"/>
      <c r="C45" s="12"/>
      <c r="D45" s="12"/>
      <c r="E45" s="12"/>
      <c r="F45" s="9"/>
      <c r="H45" s="90" t="s">
        <v>37</v>
      </c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10"/>
      <c r="AL45" s="94">
        <f>SUM(AL37:AR43)</f>
        <v>162.4</v>
      </c>
      <c r="AM45" s="95"/>
      <c r="AN45" s="95"/>
      <c r="AO45" s="95"/>
      <c r="AP45" s="95"/>
      <c r="AQ45" s="95"/>
      <c r="AR45" s="95"/>
    </row>
    <row r="46" spans="1:44" ht="12.25" customHeight="1">
      <c r="A46" s="73"/>
      <c r="B46" s="12"/>
      <c r="C46" s="12"/>
      <c r="D46" s="12"/>
      <c r="E46" s="12"/>
      <c r="F46" s="9"/>
      <c r="H46" s="79" t="s">
        <v>38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96"/>
      <c r="AL46" s="42">
        <v>16</v>
      </c>
      <c r="AM46" s="43"/>
      <c r="AN46" s="43"/>
      <c r="AO46" s="43"/>
      <c r="AP46" s="43"/>
      <c r="AQ46" s="43"/>
      <c r="AR46" s="43"/>
    </row>
    <row r="47" spans="1:44" ht="21.75" customHeight="1">
      <c r="A47" s="73"/>
      <c r="B47" s="12"/>
      <c r="C47" s="12"/>
      <c r="D47" s="12"/>
      <c r="E47" s="12"/>
      <c r="F47" s="9"/>
      <c r="H47" s="76" t="s">
        <v>41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</row>
    <row r="48" spans="1:44" ht="24.75" customHeight="1">
      <c r="A48" s="73"/>
      <c r="B48" s="12"/>
      <c r="C48" s="12"/>
      <c r="D48" s="12"/>
      <c r="E48" s="12"/>
      <c r="F48" s="9"/>
      <c r="H48" s="56" t="s">
        <v>40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6" t="s">
        <v>42</v>
      </c>
      <c r="Z48" s="57"/>
      <c r="AA48" s="57"/>
      <c r="AB48" s="57"/>
      <c r="AC48" s="57"/>
      <c r="AD48" s="57"/>
      <c r="AE48" s="58" t="s">
        <v>19</v>
      </c>
      <c r="AF48" s="59"/>
      <c r="AG48" s="59"/>
      <c r="AH48" s="59"/>
      <c r="AI48" s="59"/>
      <c r="AJ48" s="59"/>
      <c r="AK48" s="59"/>
      <c r="AL48" s="58" t="s">
        <v>44</v>
      </c>
      <c r="AM48" s="59"/>
      <c r="AN48" s="59"/>
      <c r="AO48" s="59"/>
      <c r="AP48" s="59"/>
      <c r="AQ48" s="59"/>
      <c r="AR48" s="59"/>
    </row>
    <row r="49" spans="1:44" ht="12.25" customHeight="1">
      <c r="A49" s="73"/>
      <c r="B49" s="12"/>
      <c r="C49" s="12"/>
      <c r="D49" s="12"/>
      <c r="E49" s="12"/>
      <c r="F49" s="9"/>
      <c r="H49" s="104" t="s">
        <v>18</v>
      </c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</row>
    <row r="50" spans="1:44" ht="12.25" customHeight="1">
      <c r="A50" s="73"/>
      <c r="B50" s="12"/>
      <c r="C50" s="12"/>
      <c r="D50" s="12"/>
      <c r="E50" s="12"/>
      <c r="F50" s="9"/>
      <c r="H50" s="29">
        <v>1</v>
      </c>
      <c r="I50" s="25" t="s">
        <v>20</v>
      </c>
      <c r="J50" s="36" t="s">
        <v>25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8"/>
      <c r="Y50" s="39" t="s">
        <v>12</v>
      </c>
      <c r="Z50" s="39"/>
      <c r="AA50" s="39"/>
      <c r="AB50" s="39"/>
      <c r="AC50" s="39"/>
      <c r="AD50" s="39"/>
      <c r="AE50" s="40">
        <v>35</v>
      </c>
      <c r="AF50" s="41"/>
      <c r="AG50" s="41"/>
      <c r="AH50" s="41"/>
      <c r="AI50" s="41"/>
      <c r="AJ50" s="41"/>
      <c r="AK50" s="41"/>
      <c r="AL50" s="40">
        <v>0</v>
      </c>
      <c r="AM50" s="41"/>
      <c r="AN50" s="41"/>
      <c r="AO50" s="41"/>
      <c r="AP50" s="41"/>
      <c r="AQ50" s="41"/>
      <c r="AR50" s="41"/>
    </row>
    <row r="51" spans="1:44" ht="12.25" customHeight="1">
      <c r="A51" s="73"/>
      <c r="B51" s="12"/>
      <c r="C51" s="12"/>
      <c r="D51" s="12"/>
      <c r="E51" s="12"/>
      <c r="F51" s="7"/>
      <c r="H51" s="29">
        <v>2</v>
      </c>
      <c r="I51" s="25" t="s">
        <v>33</v>
      </c>
      <c r="J51" s="36" t="s">
        <v>26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39">
        <v>10</v>
      </c>
      <c r="Z51" s="39"/>
      <c r="AA51" s="39"/>
      <c r="AB51" s="39"/>
      <c r="AC51" s="39"/>
      <c r="AD51" s="39"/>
      <c r="AE51" s="40">
        <v>1.8</v>
      </c>
      <c r="AF51" s="41"/>
      <c r="AG51" s="41"/>
      <c r="AH51" s="41"/>
      <c r="AI51" s="41"/>
      <c r="AJ51" s="41"/>
      <c r="AK51" s="41"/>
      <c r="AL51" s="40">
        <f>AE51*10</f>
        <v>18</v>
      </c>
      <c r="AM51" s="41"/>
      <c r="AN51" s="41"/>
      <c r="AO51" s="41"/>
      <c r="AP51" s="41"/>
      <c r="AQ51" s="41"/>
      <c r="AR51" s="41"/>
    </row>
    <row r="52" spans="1:44" ht="12.25" customHeight="1">
      <c r="A52" s="73"/>
      <c r="B52" s="12"/>
      <c r="C52" s="12"/>
      <c r="D52" s="12"/>
      <c r="E52" s="12"/>
      <c r="F52" s="14"/>
      <c r="H52" s="29">
        <v>3</v>
      </c>
      <c r="I52" s="25" t="s">
        <v>23</v>
      </c>
      <c r="J52" s="36" t="s">
        <v>27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9">
        <v>8</v>
      </c>
      <c r="Z52" s="39"/>
      <c r="AA52" s="39"/>
      <c r="AB52" s="39"/>
      <c r="AC52" s="39"/>
      <c r="AD52" s="39"/>
      <c r="AE52" s="40">
        <v>4.9000000000000004</v>
      </c>
      <c r="AF52" s="41"/>
      <c r="AG52" s="41"/>
      <c r="AH52" s="41"/>
      <c r="AI52" s="41"/>
      <c r="AJ52" s="41"/>
      <c r="AK52" s="41"/>
      <c r="AL52" s="40">
        <f>AE52*8</f>
        <v>39.200000000000003</v>
      </c>
      <c r="AM52" s="41"/>
      <c r="AN52" s="41"/>
      <c r="AO52" s="41"/>
      <c r="AP52" s="41"/>
      <c r="AQ52" s="41"/>
      <c r="AR52" s="41"/>
    </row>
    <row r="53" spans="1:44" ht="12.25" customHeight="1">
      <c r="A53" s="73"/>
      <c r="B53" s="12"/>
      <c r="C53" s="12"/>
      <c r="D53" s="12"/>
      <c r="E53" s="12"/>
      <c r="F53" s="6"/>
      <c r="H53" s="29">
        <v>4</v>
      </c>
      <c r="I53" s="25" t="s">
        <v>22</v>
      </c>
      <c r="J53" s="36" t="s">
        <v>28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9">
        <v>6</v>
      </c>
      <c r="Z53" s="39"/>
      <c r="AA53" s="39"/>
      <c r="AB53" s="39"/>
      <c r="AC53" s="39"/>
      <c r="AD53" s="39"/>
      <c r="AE53" s="40">
        <v>4.9000000000000004</v>
      </c>
      <c r="AF53" s="41"/>
      <c r="AG53" s="41"/>
      <c r="AH53" s="41"/>
      <c r="AI53" s="41"/>
      <c r="AJ53" s="41"/>
      <c r="AK53" s="41"/>
      <c r="AL53" s="40">
        <f>AE53*6</f>
        <v>29.400000000000002</v>
      </c>
      <c r="AM53" s="41"/>
      <c r="AN53" s="41"/>
      <c r="AO53" s="41"/>
      <c r="AP53" s="41"/>
      <c r="AQ53" s="41"/>
      <c r="AR53" s="41"/>
    </row>
    <row r="54" spans="1:44" ht="12.25" customHeight="1">
      <c r="A54" s="73"/>
      <c r="B54" s="12"/>
      <c r="C54" s="12"/>
      <c r="D54" s="12"/>
      <c r="E54" s="12"/>
      <c r="F54" s="5"/>
      <c r="H54" s="29">
        <v>5</v>
      </c>
      <c r="I54" s="25" t="s">
        <v>21</v>
      </c>
      <c r="J54" s="36" t="s">
        <v>29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8"/>
      <c r="Y54" s="39">
        <v>4</v>
      </c>
      <c r="Z54" s="39"/>
      <c r="AA54" s="39"/>
      <c r="AB54" s="39"/>
      <c r="AC54" s="39"/>
      <c r="AD54" s="39"/>
      <c r="AE54" s="40">
        <v>3.9</v>
      </c>
      <c r="AF54" s="41"/>
      <c r="AG54" s="41"/>
      <c r="AH54" s="41"/>
      <c r="AI54" s="41"/>
      <c r="AJ54" s="41"/>
      <c r="AK54" s="41"/>
      <c r="AL54" s="40">
        <f>AE54*4</f>
        <v>15.6</v>
      </c>
      <c r="AM54" s="41"/>
      <c r="AN54" s="41"/>
      <c r="AO54" s="41"/>
      <c r="AP54" s="41"/>
      <c r="AQ54" s="41"/>
      <c r="AR54" s="41"/>
    </row>
    <row r="55" spans="1:44" ht="12.25" customHeight="1">
      <c r="A55" s="73"/>
      <c r="B55" s="12"/>
      <c r="C55" s="12"/>
      <c r="D55" s="12"/>
      <c r="E55" s="12"/>
      <c r="F55" s="5"/>
      <c r="H55" s="74">
        <v>6</v>
      </c>
      <c r="I55" s="25" t="s">
        <v>34</v>
      </c>
      <c r="J55" s="36" t="s">
        <v>30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50">
        <v>3</v>
      </c>
      <c r="Z55" s="51"/>
      <c r="AA55" s="51"/>
      <c r="AB55" s="51"/>
      <c r="AC55" s="51"/>
      <c r="AD55" s="52"/>
      <c r="AE55" s="40">
        <v>13.9</v>
      </c>
      <c r="AF55" s="41"/>
      <c r="AG55" s="41"/>
      <c r="AH55" s="41"/>
      <c r="AI55" s="41"/>
      <c r="AJ55" s="41"/>
      <c r="AK55" s="41"/>
      <c r="AL55" s="40">
        <f>AE55*3</f>
        <v>41.7</v>
      </c>
      <c r="AM55" s="41"/>
      <c r="AN55" s="41"/>
      <c r="AO55" s="41"/>
      <c r="AP55" s="41"/>
      <c r="AQ55" s="41"/>
      <c r="AR55" s="41"/>
    </row>
    <row r="56" spans="1:44" ht="12.25" customHeight="1">
      <c r="A56" s="73"/>
      <c r="B56" s="12"/>
      <c r="C56" s="12"/>
      <c r="D56" s="12"/>
      <c r="E56" s="12"/>
      <c r="F56" s="5"/>
      <c r="H56" s="75"/>
      <c r="I56" s="25" t="s">
        <v>35</v>
      </c>
      <c r="J56" s="36" t="s">
        <v>31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8"/>
      <c r="Y56" s="53"/>
      <c r="Z56" s="54"/>
      <c r="AA56" s="54"/>
      <c r="AB56" s="54"/>
      <c r="AC56" s="54"/>
      <c r="AD56" s="55"/>
      <c r="AE56" s="40">
        <v>14.9</v>
      </c>
      <c r="AF56" s="41"/>
      <c r="AG56" s="41"/>
      <c r="AH56" s="41"/>
      <c r="AI56" s="41"/>
      <c r="AJ56" s="41"/>
      <c r="AK56" s="41"/>
      <c r="AL56" s="40">
        <f>AE56*3</f>
        <v>44.7</v>
      </c>
      <c r="AM56" s="41"/>
      <c r="AN56" s="41"/>
      <c r="AO56" s="41"/>
      <c r="AP56" s="41"/>
      <c r="AQ56" s="41"/>
      <c r="AR56" s="41"/>
    </row>
    <row r="57" spans="1:44" ht="12.25" customHeight="1">
      <c r="A57" s="73"/>
      <c r="B57" s="12"/>
      <c r="C57" s="12"/>
      <c r="D57" s="12"/>
      <c r="E57" s="12"/>
      <c r="F57" s="5"/>
      <c r="H57" s="33">
        <v>7</v>
      </c>
      <c r="I57" s="26" t="s">
        <v>24</v>
      </c>
      <c r="J57" s="84" t="s">
        <v>32</v>
      </c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6"/>
      <c r="Y57" s="49">
        <v>6</v>
      </c>
      <c r="Z57" s="49"/>
      <c r="AA57" s="49"/>
      <c r="AB57" s="49"/>
      <c r="AC57" s="49"/>
      <c r="AD57" s="49"/>
      <c r="AE57" s="47">
        <v>4.9000000000000004</v>
      </c>
      <c r="AF57" s="48"/>
      <c r="AG57" s="48"/>
      <c r="AH57" s="48"/>
      <c r="AI57" s="48"/>
      <c r="AJ57" s="48"/>
      <c r="AK57" s="48"/>
      <c r="AL57" s="47">
        <f>AE57*6</f>
        <v>29.400000000000002</v>
      </c>
      <c r="AM57" s="48"/>
      <c r="AN57" s="48"/>
      <c r="AO57" s="48"/>
      <c r="AP57" s="48"/>
      <c r="AQ57" s="48"/>
      <c r="AR57" s="48"/>
    </row>
    <row r="58" spans="1:44" ht="6" customHeight="1">
      <c r="A58" s="73"/>
      <c r="B58" s="12"/>
      <c r="C58" s="12"/>
      <c r="D58" s="12"/>
      <c r="E58" s="12"/>
      <c r="F58" s="5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</row>
    <row r="59" spans="1:44" ht="12.25" customHeight="1">
      <c r="A59" s="73"/>
      <c r="B59" s="12"/>
      <c r="C59" s="12"/>
      <c r="D59" s="12"/>
      <c r="E59" s="12"/>
      <c r="F59" s="5"/>
      <c r="H59" s="97" t="s">
        <v>37</v>
      </c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4">
        <f>SUM(AL51:AR57)</f>
        <v>218.00000000000003</v>
      </c>
      <c r="AM59" s="95"/>
      <c r="AN59" s="95"/>
      <c r="AO59" s="95"/>
      <c r="AP59" s="95"/>
      <c r="AQ59" s="95"/>
      <c r="AR59" s="95"/>
    </row>
    <row r="60" spans="1:44" ht="12.25" customHeight="1">
      <c r="A60" s="73"/>
      <c r="B60" s="12"/>
      <c r="C60" s="12"/>
      <c r="D60" s="12"/>
      <c r="E60" s="12"/>
      <c r="F60" s="5"/>
      <c r="H60" s="79" t="s">
        <v>38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96"/>
      <c r="AL60" s="42">
        <v>20</v>
      </c>
      <c r="AM60" s="43"/>
      <c r="AN60" s="43"/>
      <c r="AO60" s="43"/>
      <c r="AP60" s="43"/>
      <c r="AQ60" s="43"/>
      <c r="AR60" s="43"/>
    </row>
    <row r="61" spans="1:44" ht="20.25" customHeight="1">
      <c r="A61" s="73"/>
      <c r="B61" s="12"/>
      <c r="C61" s="12"/>
      <c r="D61" s="12"/>
      <c r="E61" s="12"/>
      <c r="F61" s="5"/>
      <c r="H61" s="44" t="s">
        <v>41</v>
      </c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34"/>
      <c r="AM61" s="34"/>
      <c r="AN61" s="34"/>
      <c r="AO61" s="34"/>
      <c r="AP61" s="34"/>
      <c r="AQ61" s="34"/>
      <c r="AR61" s="34"/>
    </row>
    <row r="62" spans="1:44" ht="4.5" customHeight="1">
      <c r="A62" s="12"/>
      <c r="B62" s="12"/>
      <c r="C62" s="12"/>
      <c r="D62" s="12"/>
      <c r="E62" s="12"/>
      <c r="F62" s="5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</row>
    <row r="63" spans="1:44" ht="9" customHeight="1">
      <c r="A63" s="12"/>
      <c r="B63" s="12"/>
      <c r="C63" s="12"/>
      <c r="D63" s="12"/>
      <c r="E63" s="12"/>
      <c r="F63" s="5"/>
      <c r="H63" s="45" t="s">
        <v>46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6" t="s">
        <v>53</v>
      </c>
      <c r="W63" s="46"/>
      <c r="X63" s="46"/>
      <c r="Y63" s="46"/>
      <c r="Z63" s="46"/>
      <c r="AA63" s="46"/>
      <c r="AB63" s="35"/>
      <c r="AC63" s="35"/>
      <c r="AD63" s="35"/>
      <c r="AE63" s="35"/>
      <c r="AF63" s="35"/>
      <c r="AG63" s="35"/>
      <c r="AH63" s="45" t="s">
        <v>47</v>
      </c>
      <c r="AI63" s="45"/>
      <c r="AJ63" s="45"/>
      <c r="AK63" s="111">
        <v>45233</v>
      </c>
      <c r="AL63" s="93"/>
      <c r="AM63" s="93"/>
      <c r="AN63" s="93"/>
      <c r="AO63" s="93"/>
      <c r="AP63" s="93"/>
      <c r="AQ63" s="93"/>
      <c r="AR63" s="93"/>
    </row>
    <row r="64" spans="1:44" ht="9.75" customHeight="1">
      <c r="A64" s="12"/>
      <c r="B64" s="12"/>
      <c r="C64" s="12"/>
      <c r="D64" s="12"/>
      <c r="E64" s="12"/>
      <c r="F64" s="5"/>
      <c r="H64" s="18" t="s">
        <v>5</v>
      </c>
      <c r="I64" s="15"/>
      <c r="J64" s="15"/>
      <c r="K64" s="15"/>
      <c r="L64" s="15"/>
      <c r="M64" s="15"/>
      <c r="N64" s="15"/>
      <c r="O64" s="15"/>
      <c r="P64" s="15"/>
      <c r="V64" s="24"/>
      <c r="W64" s="24"/>
      <c r="X64" s="17" t="s">
        <v>4</v>
      </c>
    </row>
    <row r="65" spans="3:46" ht="11.25" customHeight="1">
      <c r="C65" s="27"/>
      <c r="D65" s="27"/>
      <c r="E65" s="27"/>
      <c r="F65" s="27"/>
      <c r="G65" s="27"/>
      <c r="H65" s="15" t="s">
        <v>48</v>
      </c>
      <c r="I65" s="15"/>
      <c r="J65" s="15"/>
      <c r="K65" s="15"/>
      <c r="L65" s="15"/>
      <c r="M65" s="15"/>
      <c r="N65" s="15"/>
      <c r="O65" s="15"/>
      <c r="P65" s="15"/>
      <c r="V65" s="28"/>
      <c r="X65" s="4" t="s">
        <v>50</v>
      </c>
      <c r="AP65" s="16"/>
      <c r="AQ65" s="16"/>
      <c r="AR65" s="16"/>
      <c r="AS65" s="16"/>
      <c r="AT65" s="16"/>
    </row>
    <row r="66" spans="3:46" ht="10.5" customHeight="1">
      <c r="D66" s="23"/>
      <c r="E66" s="23"/>
      <c r="F66" s="23"/>
      <c r="G66" s="23"/>
      <c r="H66" s="83" t="s">
        <v>49</v>
      </c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X66" s="4" t="s">
        <v>6</v>
      </c>
      <c r="Z66" s="4" t="s">
        <v>51</v>
      </c>
    </row>
    <row r="67" spans="3:46" ht="10.5" customHeight="1">
      <c r="X67" s="4" t="s">
        <v>45</v>
      </c>
    </row>
    <row r="68" spans="3:46" ht="9.75" customHeight="1">
      <c r="X68" s="16" t="s">
        <v>52</v>
      </c>
    </row>
    <row r="69" spans="3:46">
      <c r="X69" s="4"/>
    </row>
    <row r="70" spans="3:46" ht="80.25" customHeight="1"/>
    <row r="71" spans="3:46" ht="9.75" customHeight="1"/>
    <row r="72" spans="3:46" ht="10.5" customHeight="1"/>
    <row r="73" spans="3:46" ht="9" customHeight="1"/>
    <row r="74" spans="3:46" ht="10.5" customHeight="1"/>
    <row r="75" spans="3:46" ht="9.75" customHeight="1"/>
    <row r="76" spans="3:46" ht="8.15" customHeight="1"/>
    <row r="77" spans="3:46" ht="9" customHeight="1">
      <c r="D77" s="15"/>
      <c r="E77" s="15"/>
      <c r="F77" s="15"/>
      <c r="G77" s="15"/>
    </row>
    <row r="78" spans="3:46">
      <c r="D78" s="15"/>
      <c r="E78" s="15"/>
      <c r="F78" s="15"/>
      <c r="G78" s="15"/>
    </row>
    <row r="79" spans="3:46" ht="9" customHeight="1"/>
    <row r="80" spans="3:46" ht="10.5" customHeight="1"/>
    <row r="81" ht="10.5" customHeight="1"/>
  </sheetData>
  <sheetProtection algorithmName="SHA-512" hashValue="Kjn7jbjX/8NGTnp0uUMkIxUHsdSD0tfkBOn44ce3juvwbY4FVpre8kjgHwH0mVoBkGMa0avy+0YWL2F2jpDUUw==" saltValue="PAXAoeaRCz+TwWxWZ0zM8g==" spinCount="100000" sheet="1"/>
  <mergeCells count="173">
    <mergeCell ref="AL42:AR42"/>
    <mergeCell ref="AL43:AR43"/>
    <mergeCell ref="AL45:AR45"/>
    <mergeCell ref="H46:AK46"/>
    <mergeCell ref="AL48:AR48"/>
    <mergeCell ref="H49:AR49"/>
    <mergeCell ref="AL46:AR46"/>
    <mergeCell ref="Y55:AD56"/>
    <mergeCell ref="AL50:AR50"/>
    <mergeCell ref="AL51:AR51"/>
    <mergeCell ref="AL52:AR52"/>
    <mergeCell ref="AL53:AR53"/>
    <mergeCell ref="AL54:AR54"/>
    <mergeCell ref="AL56:AR56"/>
    <mergeCell ref="H55:H56"/>
    <mergeCell ref="J56:X56"/>
    <mergeCell ref="AE42:AK42"/>
    <mergeCell ref="AE55:AK55"/>
    <mergeCell ref="AE56:AK56"/>
    <mergeCell ref="H45:AK45"/>
    <mergeCell ref="H44:AR44"/>
    <mergeCell ref="AE43:AK43"/>
    <mergeCell ref="Y43:AD43"/>
    <mergeCell ref="AL40:AR40"/>
    <mergeCell ref="AL41:AR41"/>
    <mergeCell ref="AL28:AR28"/>
    <mergeCell ref="AL29:AR29"/>
    <mergeCell ref="AL31:AR31"/>
    <mergeCell ref="H32:AK32"/>
    <mergeCell ref="AL34:AR34"/>
    <mergeCell ref="H35:AR35"/>
    <mergeCell ref="J29:X29"/>
    <mergeCell ref="AL32:AR32"/>
    <mergeCell ref="Y36:AD36"/>
    <mergeCell ref="AL36:AR36"/>
    <mergeCell ref="AL37:AR37"/>
    <mergeCell ref="AL38:AR38"/>
    <mergeCell ref="AL39:AR39"/>
    <mergeCell ref="AE28:AK28"/>
    <mergeCell ref="AE41:AK41"/>
    <mergeCell ref="AL17:AR17"/>
    <mergeCell ref="AL20:AR20"/>
    <mergeCell ref="H21:AR21"/>
    <mergeCell ref="I16:AR16"/>
    <mergeCell ref="Y15:AD15"/>
    <mergeCell ref="H19:AK19"/>
    <mergeCell ref="J15:X15"/>
    <mergeCell ref="AL18:AR18"/>
    <mergeCell ref="Y29:AD29"/>
    <mergeCell ref="AL22:AR22"/>
    <mergeCell ref="AL23:AR23"/>
    <mergeCell ref="AL24:AR24"/>
    <mergeCell ref="AL25:AR25"/>
    <mergeCell ref="AL26:AR26"/>
    <mergeCell ref="AL27:AR27"/>
    <mergeCell ref="AE23:AK23"/>
    <mergeCell ref="AE24:AK24"/>
    <mergeCell ref="AE27:AK27"/>
    <mergeCell ref="H66:U66"/>
    <mergeCell ref="H27:H28"/>
    <mergeCell ref="J43:X43"/>
    <mergeCell ref="H48:X48"/>
    <mergeCell ref="J36:X36"/>
    <mergeCell ref="Y9:AD9"/>
    <mergeCell ref="Y20:AD20"/>
    <mergeCell ref="Y11:AD11"/>
    <mergeCell ref="AE11:AK11"/>
    <mergeCell ref="AE12:AK12"/>
    <mergeCell ref="AE13:AK13"/>
    <mergeCell ref="AE9:AK9"/>
    <mergeCell ref="AE14:AK14"/>
    <mergeCell ref="H17:AK17"/>
    <mergeCell ref="Y13:AD13"/>
    <mergeCell ref="AH63:AJ63"/>
    <mergeCell ref="AK63:AR63"/>
    <mergeCell ref="AL57:AR57"/>
    <mergeCell ref="AL59:AR59"/>
    <mergeCell ref="H60:AK60"/>
    <mergeCell ref="J57:X57"/>
    <mergeCell ref="H58:AR58"/>
    <mergeCell ref="H31:AK31"/>
    <mergeCell ref="H30:AR30"/>
    <mergeCell ref="A42:A61"/>
    <mergeCell ref="H41:H42"/>
    <mergeCell ref="H47:AK47"/>
    <mergeCell ref="J39:X39"/>
    <mergeCell ref="J40:X40"/>
    <mergeCell ref="J41:X41"/>
    <mergeCell ref="J42:X42"/>
    <mergeCell ref="J26:X26"/>
    <mergeCell ref="J11:X11"/>
    <mergeCell ref="J12:X12"/>
    <mergeCell ref="J13:X13"/>
    <mergeCell ref="J14:X14"/>
    <mergeCell ref="J27:X27"/>
    <mergeCell ref="H33:AK33"/>
    <mergeCell ref="H18:AD18"/>
    <mergeCell ref="Y22:AD22"/>
    <mergeCell ref="J22:X22"/>
    <mergeCell ref="Y12:AD12"/>
    <mergeCell ref="Y27:AD28"/>
    <mergeCell ref="H20:X20"/>
    <mergeCell ref="J23:X23"/>
    <mergeCell ref="J24:X24"/>
    <mergeCell ref="J25:X25"/>
    <mergeCell ref="Y23:AD23"/>
    <mergeCell ref="Y24:AD24"/>
    <mergeCell ref="Y25:AD25"/>
    <mergeCell ref="AE26:AK26"/>
    <mergeCell ref="AE25:AK25"/>
    <mergeCell ref="Y26:AD26"/>
    <mergeCell ref="X1:AA2"/>
    <mergeCell ref="K2:W2"/>
    <mergeCell ref="AB2:AD2"/>
    <mergeCell ref="K3:AA3"/>
    <mergeCell ref="B5:AA5"/>
    <mergeCell ref="B6:AA6"/>
    <mergeCell ref="H9:X9"/>
    <mergeCell ref="H8:AR8"/>
    <mergeCell ref="AL9:AR9"/>
    <mergeCell ref="H10:AR10"/>
    <mergeCell ref="AL11:AR11"/>
    <mergeCell ref="AL12:AR12"/>
    <mergeCell ref="AL13:AR13"/>
    <mergeCell ref="AE15:AK15"/>
    <mergeCell ref="AE20:AK20"/>
    <mergeCell ref="AE22:AK22"/>
    <mergeCell ref="Y14:AD14"/>
    <mergeCell ref="AL14:AR14"/>
    <mergeCell ref="AL15:AR15"/>
    <mergeCell ref="AE29:AK29"/>
    <mergeCell ref="J28:X28"/>
    <mergeCell ref="Y41:AD42"/>
    <mergeCell ref="Y37:AD37"/>
    <mergeCell ref="Y38:AD38"/>
    <mergeCell ref="Y48:AD48"/>
    <mergeCell ref="AE48:AK48"/>
    <mergeCell ref="Y39:AD39"/>
    <mergeCell ref="Y40:AD40"/>
    <mergeCell ref="AE39:AK39"/>
    <mergeCell ref="AE34:AK34"/>
    <mergeCell ref="J37:X37"/>
    <mergeCell ref="J38:X38"/>
    <mergeCell ref="AE36:AK36"/>
    <mergeCell ref="AE37:AK37"/>
    <mergeCell ref="AE38:AK38"/>
    <mergeCell ref="Y34:AD34"/>
    <mergeCell ref="H34:X34"/>
    <mergeCell ref="AL60:AR60"/>
    <mergeCell ref="H61:AK61"/>
    <mergeCell ref="Y53:AD53"/>
    <mergeCell ref="Y54:AD54"/>
    <mergeCell ref="H63:U63"/>
    <mergeCell ref="V63:AA63"/>
    <mergeCell ref="AE53:AK53"/>
    <mergeCell ref="AE54:AK54"/>
    <mergeCell ref="AE57:AK57"/>
    <mergeCell ref="Y57:AD57"/>
    <mergeCell ref="H59:AK59"/>
    <mergeCell ref="AL55:AR55"/>
    <mergeCell ref="J50:X50"/>
    <mergeCell ref="J51:X51"/>
    <mergeCell ref="J52:X52"/>
    <mergeCell ref="J53:X53"/>
    <mergeCell ref="J54:X54"/>
    <mergeCell ref="J55:X55"/>
    <mergeCell ref="Y50:AD50"/>
    <mergeCell ref="AE40:AK40"/>
    <mergeCell ref="Y51:AD51"/>
    <mergeCell ref="Y52:AD52"/>
    <mergeCell ref="AE50:AK50"/>
    <mergeCell ref="AE51:AK51"/>
    <mergeCell ref="AE52:AK5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3" orientation="portrait" verticalDpi="4294967295" r:id="rId1"/>
  <headerFooter alignWithMargins="0"/>
  <rowBreaks count="1" manualBreakCount="1">
    <brk id="70" min="5" max="4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9985492B5D1F4AB9F01708F7A28A9A" ma:contentTypeVersion="18" ma:contentTypeDescription="Crie um novo documento." ma:contentTypeScope="" ma:versionID="060e5c414c4af57e1831ce1924e6a20a">
  <xsd:schema xmlns:xsd="http://www.w3.org/2001/XMLSchema" xmlns:xs="http://www.w3.org/2001/XMLSchema" xmlns:p="http://schemas.microsoft.com/office/2006/metadata/properties" xmlns:ns2="31c1cabd-468b-4a7b-9ce3-b6049a86f7c4" xmlns:ns3="1ed01145-8673-4ef0-8174-35eb2045c977" targetNamespace="http://schemas.microsoft.com/office/2006/metadata/properties" ma:root="true" ma:fieldsID="8b2646b08f32c99a04472ebc1680514c" ns2:_="" ns3:_="">
    <xsd:import namespace="31c1cabd-468b-4a7b-9ce3-b6049a86f7c4"/>
    <xsd:import namespace="1ed01145-8673-4ef0-8174-35eb2045c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1cabd-468b-4a7b-9ce3-b6049a86f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ce7fa5f9-00c4-4d3e-87cf-43bcfe285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01145-8673-4ef0-8174-35eb2045c97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244cf11-a2d9-48f8-9d9e-4152f1017924}" ma:internalName="TaxCatchAll" ma:showField="CatchAllData" ma:web="1ed01145-8673-4ef0-8174-35eb2045c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c1cabd-468b-4a7b-9ce3-b6049a86f7c4">
      <Terms xmlns="http://schemas.microsoft.com/office/infopath/2007/PartnerControls"/>
    </lcf76f155ced4ddcb4097134ff3c332f>
    <TaxCatchAll xmlns="1ed01145-8673-4ef0-8174-35eb2045c977" xsi:nil="true"/>
  </documentManagement>
</p:properties>
</file>

<file path=customXml/itemProps1.xml><?xml version="1.0" encoding="utf-8"?>
<ds:datastoreItem xmlns:ds="http://schemas.openxmlformats.org/officeDocument/2006/customXml" ds:itemID="{63B5623B-B2C3-484C-B8C0-B1DB36BC1C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C1EDDC-44F4-46F9-AA31-7E601B9A8863}"/>
</file>

<file path=customXml/itemProps3.xml><?xml version="1.0" encoding="utf-8"?>
<ds:datastoreItem xmlns:ds="http://schemas.openxmlformats.org/officeDocument/2006/customXml" ds:itemID="{ADFF61A3-7796-432B-A6D1-8A7729481C6A}">
  <ds:schemaRefs>
    <ds:schemaRef ds:uri="http://schemas.microsoft.com/office/2006/metadata/properties"/>
    <ds:schemaRef ds:uri="http://schemas.microsoft.com/office/infopath/2007/PartnerControls"/>
    <ds:schemaRef ds:uri="92029676-2da9-4d34-97fc-89b8dd08a0a2"/>
    <ds:schemaRef ds:uri="9157df08-1deb-48e9-9638-817f95ba3e8c"/>
    <ds:schemaRef ds:uri="31c1cabd-468b-4a7b-9ce3-b6049a86f7c4"/>
    <ds:schemaRef ds:uri="1ed01145-8673-4ef0-8174-35eb2045c9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Tarifas 2 (2)</vt:lpstr>
      <vt:lpstr>'Tabela Tarifas 2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CREDIMINAS</dc:creator>
  <cp:lastModifiedBy>3119 - Rafaella Costa Camargo Araujo</cp:lastModifiedBy>
  <cp:lastPrinted>2019-06-14T18:44:37Z</cp:lastPrinted>
  <dcterms:created xsi:type="dcterms:W3CDTF">2011-01-25T15:46:27Z</dcterms:created>
  <dcterms:modified xsi:type="dcterms:W3CDTF">2023-10-10T14:43:00Z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2022-12-21T15:15:02Z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b1fca80c-f6c7-49da-a2b4-a33fab13c5d6</vt:lpwstr>
  </property>
  <property fmtid="{D5CDD505-2E9C-101B-9397-08002B2CF9AE}" pid="8" name="MSIP_Label_444b72c9-df86-4ad9-b13e-6f826ef494b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0x0101005C3C8648FAEBC5409143506FBEB0ABF1</vt:lpwstr>
  </property>
</Properties>
</file>