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diminas.sharepoint.com/sites/GESECContabilidadeCentralizada-Equipe5/Documentos Compartilhados/Equipe 5/Demonstrações_Contabeis/12.2020/3141/versao final para publicar - sem parecer/"/>
    </mc:Choice>
  </mc:AlternateContent>
  <xr:revisionPtr revIDLastSave="29" documentId="13_ncr:1_{A495BE5B-E7B4-4001-BE60-F75566195974}" xr6:coauthVersionLast="46" xr6:coauthVersionMax="46" xr10:uidLastSave="{B05B7A68-EE36-4721-808C-8C209A9FA755}"/>
  <bookViews>
    <workbookView xWindow="-120" yWindow="-120" windowWidth="20730" windowHeight="11160" xr2:uid="{F60CEDCB-5460-4245-9D99-4C45EA26CAD3}"/>
  </bookViews>
  <sheets>
    <sheet name="3141_BP.public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'3141_BP.public'!$A$5:$E$96</definedName>
    <definedName name="JCP">[1]Parametros!$A$29:$A$30</definedName>
    <definedName name="Parametros">[2]Parametros!$A$21:$A$22</definedName>
    <definedName name="Parametros2">[3]Parametros!$A$21:$A$22</definedName>
    <definedName name="TEXTO">"TextBox1"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1" l="1"/>
  <c r="E97" i="1"/>
  <c r="E96" i="1"/>
  <c r="C96" i="1"/>
  <c r="E61" i="1"/>
  <c r="C61" i="1"/>
  <c r="E62" i="1"/>
  <c r="C62" i="1"/>
  <c r="E95" i="1"/>
  <c r="C95" i="1"/>
  <c r="E80" i="1"/>
  <c r="C80" i="1"/>
  <c r="E89" i="1"/>
  <c r="C89" i="1"/>
  <c r="E88" i="1"/>
  <c r="C88" i="1"/>
  <c r="E84" i="1"/>
  <c r="C84" i="1"/>
  <c r="E81" i="1"/>
  <c r="C81" i="1"/>
  <c r="C74" i="1"/>
  <c r="E74" i="1"/>
  <c r="E71" i="1"/>
  <c r="C71" i="1"/>
  <c r="C68" i="1"/>
  <c r="E68" i="1"/>
  <c r="E63" i="1"/>
  <c r="C63" i="1"/>
  <c r="E6" i="1"/>
  <c r="E59" i="1"/>
  <c r="C6" i="1"/>
  <c r="C60" i="1" s="1"/>
  <c r="C59" i="1"/>
  <c r="C31" i="1"/>
  <c r="E31" i="1"/>
  <c r="E32" i="1"/>
  <c r="C32" i="1"/>
  <c r="E46" i="1"/>
  <c r="C46" i="1"/>
  <c r="E55" i="1"/>
  <c r="C55" i="1"/>
  <c r="C51" i="1"/>
  <c r="E51" i="1"/>
  <c r="E47" i="1"/>
  <c r="C47" i="1"/>
  <c r="E41" i="1"/>
  <c r="C41" i="1"/>
  <c r="E33" i="1"/>
  <c r="C33" i="1"/>
  <c r="E7" i="1"/>
  <c r="C7" i="1"/>
  <c r="E26" i="1"/>
  <c r="C26" i="1"/>
  <c r="E20" i="1"/>
  <c r="C20" i="1"/>
  <c r="C12" i="1"/>
  <c r="E12" i="1"/>
  <c r="E8" i="1"/>
  <c r="C8" i="1"/>
  <c r="E60" i="1" l="1"/>
</calcChain>
</file>

<file path=xl/sharedStrings.xml><?xml version="1.0" encoding="utf-8"?>
<sst xmlns="http://schemas.openxmlformats.org/spreadsheetml/2006/main" count="86" uniqueCount="67">
  <si>
    <t>COOPERATIVA DE CRÉDITO DE LIVRE ADMISSÃO MARTINHO CAMPOS LTDA.</t>
  </si>
  <si>
    <t>SICOOB CREDIMAC</t>
  </si>
  <si>
    <t>BALANÇOS PATRIMONIAIS DOS EXERCÍCIOS FINDOS EM DEZEMBRO DE 2020 E DE 2019</t>
  </si>
  <si>
    <t>Em Reais</t>
  </si>
  <si>
    <t>Descrição</t>
  </si>
  <si>
    <t>Notas</t>
  </si>
  <si>
    <t>ATIVO</t>
  </si>
  <si>
    <t>Circulante</t>
  </si>
  <si>
    <t>Caixa e Equivalentes de Caixa</t>
  </si>
  <si>
    <t>Disponibilidades</t>
  </si>
  <si>
    <t>Centralização Financeira - Cooperativas</t>
  </si>
  <si>
    <t>Operações de Crédito</t>
  </si>
  <si>
    <t>Empréstimos e Direitos Creditórios Descontados</t>
  </si>
  <si>
    <t>(-) Provisão para Empréstimos e Direitos Creditórios Descontados</t>
  </si>
  <si>
    <t xml:space="preserve">Financiamentos </t>
  </si>
  <si>
    <t xml:space="preserve">(-) Provisão para Operações de Financiamentos </t>
  </si>
  <si>
    <t>Financiamentos Rurais e Agroindustriais</t>
  </si>
  <si>
    <t>(-) Provisão para Financiamentos Rurais e Agroindustriais</t>
  </si>
  <si>
    <t>Outros Créditos</t>
  </si>
  <si>
    <t>Créditos por Avais e Fianças Honradas</t>
  </si>
  <si>
    <t>Rendas a Receber</t>
  </si>
  <si>
    <t>Diversos</t>
  </si>
  <si>
    <t>(-) Provisão para Outros Créditos de Liquidação Duvidosa</t>
  </si>
  <si>
    <t>Outros Valores e Bens</t>
  </si>
  <si>
    <t>(-) Provisão para Desvalorização de Outros Valores e Bens</t>
  </si>
  <si>
    <t>Despesas Antecipadas</t>
  </si>
  <si>
    <t>Não Circulante</t>
  </si>
  <si>
    <t>Realizável a Longo Prazo</t>
  </si>
  <si>
    <t>Devedores por Depósitos em Garantia</t>
  </si>
  <si>
    <t>Permanente</t>
  </si>
  <si>
    <t xml:space="preserve">Investimentos </t>
  </si>
  <si>
    <t>Participação em Cooperativa Central de Crédito</t>
  </si>
  <si>
    <t>Participação em Instit. Fin. Controlada por Cooperativa Credito</t>
  </si>
  <si>
    <t>Imobilizado de Uso</t>
  </si>
  <si>
    <t>(-) Depreciação Acumulada do Imobilizado</t>
  </si>
  <si>
    <t>Intangível</t>
  </si>
  <si>
    <t>Ativos Intangíveis</t>
  </si>
  <si>
    <t>(-) Amortização Acumulada dos Ativos Intangíveis</t>
  </si>
  <si>
    <t>Total do Ativo</t>
  </si>
  <si>
    <t>PASSIVO</t>
  </si>
  <si>
    <t>Depósitos</t>
  </si>
  <si>
    <t>Depósitos à Vista</t>
  </si>
  <si>
    <t>Depósitos Sob Aviso</t>
  </si>
  <si>
    <t>Depósitos à Prazo</t>
  </si>
  <si>
    <t>Relações Interfinanceiras</t>
  </si>
  <si>
    <t>Repasses Interfinanceiros</t>
  </si>
  <si>
    <t>Relações Interdependências</t>
  </si>
  <si>
    <t>Recursos em Trânsito de Terceiros</t>
  </si>
  <si>
    <t>Outras Obrigações</t>
  </si>
  <si>
    <t>Cobrança e Arrecadação de Tributos e Assemelhados</t>
  </si>
  <si>
    <t>Sociais e Estatutárias</t>
  </si>
  <si>
    <t>Obrigações Fiscais Correntes e Diferidas</t>
  </si>
  <si>
    <t>Diversas</t>
  </si>
  <si>
    <t>Provisões Trabalhistas, Fiscais e Cíveis</t>
  </si>
  <si>
    <t>PATRIMÔNIO LÍQUIDO</t>
  </si>
  <si>
    <t>Capital Social</t>
  </si>
  <si>
    <t>De Domiciliados No País</t>
  </si>
  <si>
    <t>(-) Capital A Realizar</t>
  </si>
  <si>
    <t>Reserva de Sobras</t>
  </si>
  <si>
    <t>Sobras ou Perdas Acumuladas</t>
  </si>
  <si>
    <t>Total do Passivo e do Patrimônio Líquido</t>
  </si>
  <si>
    <t>As Notas Explicativas são parte integrante das demonstrações contábeis.</t>
  </si>
  <si>
    <t>14.1</t>
  </si>
  <si>
    <t>14.2</t>
  </si>
  <si>
    <t>14.3</t>
  </si>
  <si>
    <t>14.4</t>
  </si>
  <si>
    <t>16.a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</si>
</sst>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#,##0.00;\(#,##0.00\);\-"/>
    <numFmt numFmtId="166" formatCode="#,##0;\(#,##0.00\);\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entury Gothic"/>
      <family val="2"/>
    </font>
    <font>
      <sz val="9"/>
      <color rgb="FFFF0000"/>
      <name val="Century Gothic"/>
      <family val="2"/>
    </font>
    <font>
      <sz val="9"/>
      <name val="Century Gothic"/>
      <family val="2"/>
    </font>
    <font>
      <b/>
      <sz val="9"/>
      <color rgb="FFFFFFFF"/>
      <name val="Century Gothic"/>
      <family val="2"/>
    </font>
    <font>
      <b/>
      <sz val="9"/>
      <color rgb="FFFF0000"/>
      <name val="Century Gothic"/>
      <family val="2"/>
    </font>
    <font>
      <sz val="9"/>
      <color rgb="FFFFFFFF"/>
      <name val="Century Gothic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75623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14" fontId="5" fillId="2" borderId="0" xfId="2" quotePrefix="1" applyNumberFormat="1" applyFont="1" applyFill="1" applyBorder="1" applyAlignment="1">
      <alignment horizontal="center" vertical="center"/>
    </xf>
    <xf numFmtId="165" fontId="5" fillId="2" borderId="0" xfId="2" quotePrefix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left" vertical="center"/>
    </xf>
    <xf numFmtId="0" fontId="2" fillId="3" borderId="0" xfId="1" applyFont="1" applyFill="1" applyAlignment="1">
      <alignment horizontal="center" vertical="center"/>
    </xf>
    <xf numFmtId="165" fontId="2" fillId="3" borderId="0" xfId="2" applyNumberFormat="1" applyFont="1" applyFill="1" applyBorder="1" applyAlignment="1" applyProtection="1">
      <alignment horizontal="right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left" vertical="center" indent="1"/>
    </xf>
    <xf numFmtId="165" fontId="4" fillId="0" borderId="0" xfId="2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165" fontId="4" fillId="0" borderId="0" xfId="2" applyNumberFormat="1" applyFont="1" applyFill="1" applyBorder="1" applyAlignment="1" applyProtection="1">
      <alignment horizontal="right" vertical="center"/>
    </xf>
    <xf numFmtId="0" fontId="7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165" fontId="2" fillId="3" borderId="0" xfId="2" applyNumberFormat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165" fontId="5" fillId="2" borderId="0" xfId="2" applyNumberFormat="1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43" fontId="3" fillId="0" borderId="0" xfId="3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3" fontId="6" fillId="0" borderId="0" xfId="3" applyFont="1" applyAlignment="1">
      <alignment vertical="center"/>
    </xf>
    <xf numFmtId="4" fontId="9" fillId="4" borderId="0" xfId="0" applyNumberFormat="1" applyFont="1" applyFill="1" applyBorder="1" applyAlignment="1">
      <alignment horizontal="right" vertical="center" wrapText="1"/>
    </xf>
    <xf numFmtId="4" fontId="10" fillId="4" borderId="0" xfId="0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4 2" xfId="1" xr:uid="{BC5B2CDA-8BAE-4E45-ACBA-5DCD1F593654}"/>
    <cellStyle name="Vírgula" xfId="3" builtinId="3"/>
    <cellStyle name="Vírgula 7" xfId="2" xr:uid="{6BB560C4-CF9C-4D03-9F2C-6806F26F4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ediminas-my.sharepoint.com/Contabilidade%20Centralizada/Pastas%20Compartilhadas/LALUR/Equipe%201/3155%20PATROCINIO/2016/2&#186;%20Trime/3155_mem&#243;ria_C&#225;lculo_Apura&#231;&#227;o_IRPJ_CSLL_V5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ediminas-my.sharepoint.com/Contabilidade%20Centralizada/Pastas%20Compartilhadas/LALUR/Equipe%201/3155%20PATROCINIO/2015/4&#186;%20Trimestre/Mem&#243;ria_C&#225;lculo_Apura&#231;&#227;o_IRPJ_CSLL_V4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ediminas-my.sharepoint.com/Users/EDUARD~1.XAV/AppData/Local/Temp/Rar$DIa0.813/Mem&#243;ria_C&#225;lculo_Apura&#231;&#227;o_IRPJ_CSLL_V3.0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Contabilização_1º_trim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Parte B"/>
      <sheetName val="Contabilização_2º_trim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9">
          <cell r="A29" t="str">
            <v>T</v>
          </cell>
        </row>
        <row r="30">
          <cell r="A30" t="str">
            <v>NT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Apuração_3º_Trimestre"/>
      <sheetName val="3º_Trimestre"/>
      <sheetName val="4º_Trimestre"/>
      <sheetName val="Apuração_4º_Trimestre"/>
      <sheetName val="Nota Explicativa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Contabilizaçã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1">
          <cell r="A21" t="str">
            <v>Prop.</v>
          </cell>
        </row>
        <row r="22">
          <cell r="A22" t="str">
            <v>Integ.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Parametros"/>
      <sheetName val="Adições"/>
      <sheetName val="Exclusões"/>
      <sheetName val="Contabil"/>
      <sheetName val="AContabilizar_A"/>
      <sheetName val="AContabilizar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1">
          <cell r="A21" t="str">
            <v>Prop.</v>
          </cell>
        </row>
        <row r="22">
          <cell r="A22" t="str">
            <v>Integ.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9DD5-EBEA-44BC-AA85-178330C6EA65}">
  <sheetPr codeName="Planilha39">
    <tabColor rgb="FF7030A0"/>
  </sheetPr>
  <dimension ref="A1:I97"/>
  <sheetViews>
    <sheetView showGridLines="0" tabSelected="1" topLeftCell="A82" zoomScale="130" zoomScaleNormal="130" workbookViewId="0">
      <selection activeCell="D92" sqref="D92"/>
    </sheetView>
  </sheetViews>
  <sheetFormatPr defaultColWidth="9.140625" defaultRowHeight="14.25" x14ac:dyDescent="0.2"/>
  <cols>
    <col min="1" max="1" width="61" style="3" customWidth="1"/>
    <col min="2" max="2" width="8.85546875" style="4" customWidth="1"/>
    <col min="3" max="3" width="17.42578125" style="17" customWidth="1"/>
    <col min="4" max="4" width="4.5703125" style="17" customWidth="1"/>
    <col min="5" max="5" width="17.42578125" style="17" bestFit="1" customWidth="1"/>
    <col min="6" max="6" width="9.140625" style="1"/>
    <col min="7" max="7" width="12.42578125" style="2" bestFit="1" customWidth="1"/>
    <col min="8" max="8" width="11" style="2" bestFit="1" customWidth="1"/>
    <col min="9" max="9" width="11.7109375" style="3" bestFit="1" customWidth="1"/>
    <col min="10" max="16384" width="9.140625" style="3"/>
  </cols>
  <sheetData>
    <row r="1" spans="1:9" x14ac:dyDescent="0.2">
      <c r="A1" s="28" t="s">
        <v>0</v>
      </c>
      <c r="B1" s="28"/>
      <c r="C1" s="28"/>
      <c r="D1" s="28"/>
      <c r="E1" s="28"/>
    </row>
    <row r="2" spans="1:9" x14ac:dyDescent="0.2">
      <c r="A2" s="28" t="s">
        <v>1</v>
      </c>
      <c r="B2" s="28"/>
      <c r="C2" s="28"/>
      <c r="D2" s="28"/>
      <c r="E2" s="28"/>
    </row>
    <row r="3" spans="1:9" x14ac:dyDescent="0.2">
      <c r="A3" s="28" t="s">
        <v>2</v>
      </c>
      <c r="B3" s="28"/>
      <c r="C3" s="28"/>
      <c r="D3" s="28"/>
      <c r="E3" s="28"/>
    </row>
    <row r="4" spans="1:9" x14ac:dyDescent="0.2">
      <c r="A4" s="4"/>
      <c r="C4" s="5"/>
      <c r="D4" s="5"/>
      <c r="E4" s="6" t="s">
        <v>3</v>
      </c>
    </row>
    <row r="5" spans="1:9" x14ac:dyDescent="0.2">
      <c r="A5" s="7" t="s">
        <v>4</v>
      </c>
      <c r="B5" s="7" t="s">
        <v>5</v>
      </c>
      <c r="C5" s="8">
        <v>44196</v>
      </c>
      <c r="D5" s="9"/>
      <c r="E5" s="8">
        <v>43830</v>
      </c>
    </row>
    <row r="6" spans="1:9" s="14" customFormat="1" x14ac:dyDescent="0.2">
      <c r="A6" s="10" t="s">
        <v>6</v>
      </c>
      <c r="B6" s="11"/>
      <c r="C6" s="12">
        <f>C7+C31</f>
        <v>79351815.179999992</v>
      </c>
      <c r="D6" s="12"/>
      <c r="E6" s="12">
        <f>E7+E31</f>
        <v>57853926.440000005</v>
      </c>
      <c r="F6" s="1"/>
      <c r="G6" s="13"/>
      <c r="H6" s="13"/>
      <c r="I6" s="3"/>
    </row>
    <row r="7" spans="1:9" s="15" customFormat="1" x14ac:dyDescent="0.2">
      <c r="A7" s="10" t="s">
        <v>7</v>
      </c>
      <c r="B7" s="11"/>
      <c r="C7" s="12">
        <f>C8+C12+C20+C26</f>
        <v>51635072.819999993</v>
      </c>
      <c r="D7" s="12"/>
      <c r="E7" s="12">
        <f>E8+E12+E20+E26</f>
        <v>42893338.740000002</v>
      </c>
      <c r="F7" s="1"/>
      <c r="G7" s="13"/>
      <c r="H7" s="13"/>
      <c r="I7" s="3"/>
    </row>
    <row r="8" spans="1:9" s="15" customFormat="1" x14ac:dyDescent="0.2">
      <c r="A8" s="10" t="s">
        <v>8</v>
      </c>
      <c r="B8" s="11">
        <v>4</v>
      </c>
      <c r="C8" s="12">
        <f>SUM(C9:C10)</f>
        <v>32614525.48</v>
      </c>
      <c r="D8" s="12"/>
      <c r="E8" s="12">
        <f>SUM(E9:E10)</f>
        <v>28509653.940000001</v>
      </c>
      <c r="F8" s="1"/>
      <c r="G8" s="13"/>
      <c r="H8" s="13"/>
      <c r="I8" s="3"/>
    </row>
    <row r="9" spans="1:9" x14ac:dyDescent="0.2">
      <c r="A9" s="16" t="s">
        <v>9</v>
      </c>
      <c r="C9" s="17">
        <v>842060.19</v>
      </c>
      <c r="E9" s="17">
        <v>854220.34</v>
      </c>
    </row>
    <row r="10" spans="1:9" x14ac:dyDescent="0.2">
      <c r="A10" s="16" t="s">
        <v>10</v>
      </c>
      <c r="C10" s="17">
        <v>31772465.289999999</v>
      </c>
      <c r="E10" s="17">
        <v>27655433.600000001</v>
      </c>
    </row>
    <row r="11" spans="1:9" x14ac:dyDescent="0.2">
      <c r="A11" s="18"/>
      <c r="C11" s="19"/>
      <c r="D11" s="19"/>
      <c r="E11" s="19"/>
    </row>
    <row r="12" spans="1:9" s="15" customFormat="1" x14ac:dyDescent="0.2">
      <c r="A12" s="10" t="s">
        <v>11</v>
      </c>
      <c r="B12" s="11">
        <v>5</v>
      </c>
      <c r="C12" s="12">
        <f>SUM(C13:C18)</f>
        <v>18872506.710000001</v>
      </c>
      <c r="D12" s="12"/>
      <c r="E12" s="12">
        <f>SUM(E13:E18)</f>
        <v>14081321.140000002</v>
      </c>
      <c r="F12" s="1"/>
      <c r="G12" s="13"/>
      <c r="H12" s="13"/>
      <c r="I12" s="3"/>
    </row>
    <row r="13" spans="1:9" x14ac:dyDescent="0.2">
      <c r="A13" s="16" t="s">
        <v>12</v>
      </c>
      <c r="C13" s="17">
        <v>12086686.9</v>
      </c>
      <c r="E13" s="17">
        <v>7480711.8700000001</v>
      </c>
    </row>
    <row r="14" spans="1:9" x14ac:dyDescent="0.2">
      <c r="A14" s="16" t="s">
        <v>13</v>
      </c>
      <c r="C14" s="17">
        <v>-531923.05000000005</v>
      </c>
      <c r="E14" s="17">
        <v>-466982.15</v>
      </c>
    </row>
    <row r="15" spans="1:9" s="20" customFormat="1" x14ac:dyDescent="0.2">
      <c r="A15" s="16" t="s">
        <v>14</v>
      </c>
      <c r="B15" s="27"/>
      <c r="C15" s="17">
        <v>3015509.79</v>
      </c>
      <c r="D15" s="17"/>
      <c r="E15" s="17">
        <v>2594087.7999999998</v>
      </c>
      <c r="F15" s="1"/>
      <c r="G15" s="2"/>
      <c r="H15" s="2"/>
      <c r="I15" s="3"/>
    </row>
    <row r="16" spans="1:9" x14ac:dyDescent="0.2">
      <c r="A16" s="16" t="s">
        <v>15</v>
      </c>
      <c r="C16" s="17">
        <v>-52761.79</v>
      </c>
      <c r="E16" s="17">
        <v>-60296.37</v>
      </c>
    </row>
    <row r="17" spans="1:9" x14ac:dyDescent="0.2">
      <c r="A17" s="16" t="s">
        <v>16</v>
      </c>
      <c r="C17" s="17">
        <v>4394169.68</v>
      </c>
      <c r="E17" s="17">
        <v>4575494.1100000003</v>
      </c>
    </row>
    <row r="18" spans="1:9" x14ac:dyDescent="0.2">
      <c r="A18" s="16" t="s">
        <v>17</v>
      </c>
      <c r="C18" s="17">
        <v>-39174.82</v>
      </c>
      <c r="E18" s="17">
        <v>-41694.120000000003</v>
      </c>
    </row>
    <row r="19" spans="1:9" x14ac:dyDescent="0.2">
      <c r="A19" s="18"/>
      <c r="C19" s="19"/>
      <c r="D19" s="19"/>
      <c r="E19" s="19"/>
    </row>
    <row r="20" spans="1:9" s="15" customFormat="1" x14ac:dyDescent="0.2">
      <c r="A20" s="10" t="s">
        <v>18</v>
      </c>
      <c r="B20" s="11">
        <v>6</v>
      </c>
      <c r="C20" s="12">
        <f>SUM(C21:C24)</f>
        <v>100555.04999999999</v>
      </c>
      <c r="D20" s="12"/>
      <c r="E20" s="12">
        <f>SUM(E21:E24)</f>
        <v>282165.3</v>
      </c>
      <c r="F20" s="1"/>
      <c r="G20" s="13"/>
      <c r="H20" s="13"/>
      <c r="I20" s="3"/>
    </row>
    <row r="21" spans="1:9" x14ac:dyDescent="0.2">
      <c r="A21" s="16" t="s">
        <v>19</v>
      </c>
      <c r="C21" s="17">
        <v>32644.75</v>
      </c>
      <c r="E21" s="17">
        <v>60122.42</v>
      </c>
    </row>
    <row r="22" spans="1:9" x14ac:dyDescent="0.2">
      <c r="A22" s="16" t="s">
        <v>20</v>
      </c>
      <c r="C22" s="17">
        <v>53178.64</v>
      </c>
      <c r="E22" s="17">
        <v>108534.74</v>
      </c>
    </row>
    <row r="23" spans="1:9" x14ac:dyDescent="0.2">
      <c r="A23" s="16" t="s">
        <v>21</v>
      </c>
      <c r="C23" s="17">
        <v>65042.13</v>
      </c>
      <c r="E23" s="17">
        <v>144993.91</v>
      </c>
    </row>
    <row r="24" spans="1:9" x14ac:dyDescent="0.2">
      <c r="A24" s="16" t="s">
        <v>22</v>
      </c>
      <c r="C24" s="17">
        <v>-50310.47</v>
      </c>
      <c r="E24" s="17">
        <v>-31485.77</v>
      </c>
    </row>
    <row r="26" spans="1:9" s="15" customFormat="1" x14ac:dyDescent="0.2">
      <c r="A26" s="21" t="s">
        <v>23</v>
      </c>
      <c r="B26" s="11">
        <v>7</v>
      </c>
      <c r="C26" s="22">
        <f>SUM(C27:C29)</f>
        <v>47485.58</v>
      </c>
      <c r="D26" s="22"/>
      <c r="E26" s="22">
        <f>SUM(E27:E29)</f>
        <v>20198.36</v>
      </c>
      <c r="F26" s="1"/>
      <c r="G26" s="13"/>
      <c r="H26" s="13"/>
      <c r="I26" s="3"/>
    </row>
    <row r="27" spans="1:9" x14ac:dyDescent="0.2">
      <c r="A27" s="16" t="s">
        <v>23</v>
      </c>
      <c r="C27" s="17">
        <v>0</v>
      </c>
      <c r="E27" s="17">
        <v>147053.63</v>
      </c>
    </row>
    <row r="28" spans="1:9" x14ac:dyDescent="0.2">
      <c r="A28" s="16" t="s">
        <v>24</v>
      </c>
      <c r="C28" s="17">
        <v>0</v>
      </c>
      <c r="E28" s="17">
        <v>-147053.63</v>
      </c>
    </row>
    <row r="29" spans="1:9" x14ac:dyDescent="0.2">
      <c r="A29" s="16" t="s">
        <v>25</v>
      </c>
      <c r="C29" s="17">
        <v>47485.58</v>
      </c>
      <c r="E29" s="17">
        <v>20198.36</v>
      </c>
    </row>
    <row r="31" spans="1:9" s="15" customFormat="1" x14ac:dyDescent="0.2">
      <c r="A31" s="21" t="s">
        <v>26</v>
      </c>
      <c r="B31" s="11"/>
      <c r="C31" s="22">
        <f>C32+C46</f>
        <v>27716742.360000003</v>
      </c>
      <c r="D31" s="22"/>
      <c r="E31" s="22">
        <f>E32+E46</f>
        <v>14960587.700000001</v>
      </c>
      <c r="F31" s="1"/>
      <c r="G31" s="13"/>
      <c r="H31" s="13"/>
      <c r="I31" s="3"/>
    </row>
    <row r="32" spans="1:9" s="15" customFormat="1" x14ac:dyDescent="0.2">
      <c r="A32" s="21" t="s">
        <v>27</v>
      </c>
      <c r="B32" s="11"/>
      <c r="C32" s="22">
        <f>C33+C41</f>
        <v>24102330.560000002</v>
      </c>
      <c r="D32" s="22"/>
      <c r="E32" s="22">
        <f>E33+E41</f>
        <v>11447632.170000002</v>
      </c>
      <c r="F32" s="1"/>
      <c r="G32" s="13"/>
      <c r="H32" s="13"/>
      <c r="I32" s="3"/>
    </row>
    <row r="33" spans="1:9" s="15" customFormat="1" x14ac:dyDescent="0.2">
      <c r="A33" s="21" t="s">
        <v>11</v>
      </c>
      <c r="B33" s="11">
        <v>5</v>
      </c>
      <c r="C33" s="22">
        <f>SUM(C34:C39)</f>
        <v>23287176.390000001</v>
      </c>
      <c r="D33" s="22"/>
      <c r="E33" s="22">
        <f>SUM(E34:E39)</f>
        <v>10653519.540000001</v>
      </c>
      <c r="F33" s="1"/>
      <c r="G33" s="13"/>
      <c r="H33" s="13"/>
      <c r="I33" s="3"/>
    </row>
    <row r="34" spans="1:9" x14ac:dyDescent="0.2">
      <c r="A34" s="16" t="s">
        <v>12</v>
      </c>
      <c r="C34" s="17">
        <v>13262223.890000001</v>
      </c>
      <c r="E34" s="17">
        <v>5825882.7000000002</v>
      </c>
    </row>
    <row r="35" spans="1:9" x14ac:dyDescent="0.2">
      <c r="A35" s="16" t="s">
        <v>13</v>
      </c>
      <c r="C35" s="17">
        <v>-579880.81000000006</v>
      </c>
      <c r="E35" s="17">
        <v>-422116.04</v>
      </c>
    </row>
    <row r="36" spans="1:9" x14ac:dyDescent="0.2">
      <c r="A36" s="16" t="s">
        <v>14</v>
      </c>
      <c r="C36" s="17">
        <v>6102587.5199999996</v>
      </c>
      <c r="E36" s="17">
        <v>4234700.55</v>
      </c>
    </row>
    <row r="37" spans="1:9" x14ac:dyDescent="0.2">
      <c r="A37" s="16" t="s">
        <v>15</v>
      </c>
      <c r="C37" s="17">
        <v>-105644.19</v>
      </c>
      <c r="E37" s="17">
        <v>-73132.92</v>
      </c>
    </row>
    <row r="38" spans="1:9" x14ac:dyDescent="0.2">
      <c r="A38" s="16" t="s">
        <v>16</v>
      </c>
      <c r="C38" s="17">
        <v>4671206.45</v>
      </c>
      <c r="E38" s="17">
        <v>1100078.97</v>
      </c>
    </row>
    <row r="39" spans="1:9" x14ac:dyDescent="0.2">
      <c r="A39" s="16" t="s">
        <v>17</v>
      </c>
      <c r="C39" s="17">
        <v>-63316.47</v>
      </c>
      <c r="E39" s="17">
        <v>-11893.72</v>
      </c>
    </row>
    <row r="41" spans="1:9" s="15" customFormat="1" x14ac:dyDescent="0.2">
      <c r="A41" s="21" t="s">
        <v>18</v>
      </c>
      <c r="B41" s="11">
        <v>6</v>
      </c>
      <c r="C41" s="22">
        <f>SUM(C42:C44)</f>
        <v>815154.17</v>
      </c>
      <c r="D41" s="22"/>
      <c r="E41" s="22">
        <f>SUM(E42:E44)</f>
        <v>794112.63</v>
      </c>
      <c r="F41" s="1"/>
      <c r="G41" s="29"/>
      <c r="H41" s="13"/>
      <c r="I41" s="3"/>
    </row>
    <row r="42" spans="1:9" x14ac:dyDescent="0.2">
      <c r="A42" s="16" t="s">
        <v>21</v>
      </c>
      <c r="C42" s="17">
        <v>92167.6</v>
      </c>
      <c r="E42" s="17">
        <v>0</v>
      </c>
      <c r="G42" s="26"/>
    </row>
    <row r="43" spans="1:9" x14ac:dyDescent="0.2">
      <c r="A43" s="16" t="s">
        <v>28</v>
      </c>
      <c r="C43" s="17">
        <v>815154.17</v>
      </c>
      <c r="E43" s="17">
        <v>794112.63</v>
      </c>
      <c r="G43" s="26"/>
    </row>
    <row r="44" spans="1:9" x14ac:dyDescent="0.2">
      <c r="A44" s="16" t="s">
        <v>22</v>
      </c>
      <c r="C44" s="17">
        <v>-92167.6</v>
      </c>
      <c r="E44" s="17">
        <v>0</v>
      </c>
      <c r="G44" s="26"/>
    </row>
    <row r="46" spans="1:9" s="15" customFormat="1" x14ac:dyDescent="0.2">
      <c r="A46" s="21" t="s">
        <v>29</v>
      </c>
      <c r="B46" s="11"/>
      <c r="C46" s="22">
        <f>C47+C51+C55</f>
        <v>3614411.8000000003</v>
      </c>
      <c r="D46" s="22"/>
      <c r="E46" s="22">
        <f>E47+E51+E55</f>
        <v>3512955.53</v>
      </c>
      <c r="F46" s="1"/>
      <c r="G46" s="13"/>
      <c r="H46" s="13"/>
      <c r="I46" s="3"/>
    </row>
    <row r="47" spans="1:9" s="15" customFormat="1" x14ac:dyDescent="0.2">
      <c r="A47" s="21" t="s">
        <v>30</v>
      </c>
      <c r="B47" s="11">
        <v>8</v>
      </c>
      <c r="C47" s="22">
        <f>SUM(C48:C49)</f>
        <v>1682985.86</v>
      </c>
      <c r="D47" s="22"/>
      <c r="E47" s="22">
        <f>SUM(E48:E49)</f>
        <v>1615586.67</v>
      </c>
      <c r="F47" s="1"/>
      <c r="G47" s="13"/>
      <c r="H47" s="13"/>
      <c r="I47" s="3"/>
    </row>
    <row r="48" spans="1:9" x14ac:dyDescent="0.2">
      <c r="A48" s="16" t="s">
        <v>31</v>
      </c>
      <c r="C48" s="17">
        <v>1667679.82</v>
      </c>
      <c r="E48" s="17">
        <v>1600280.63</v>
      </c>
    </row>
    <row r="49" spans="1:9" x14ac:dyDescent="0.2">
      <c r="A49" s="16" t="s">
        <v>32</v>
      </c>
      <c r="C49" s="17">
        <v>15306.04</v>
      </c>
      <c r="E49" s="17">
        <v>15306.04</v>
      </c>
    </row>
    <row r="50" spans="1:9" x14ac:dyDescent="0.2">
      <c r="H50" s="13"/>
    </row>
    <row r="51" spans="1:9" s="15" customFormat="1" x14ac:dyDescent="0.2">
      <c r="A51" s="21" t="s">
        <v>33</v>
      </c>
      <c r="B51" s="11">
        <v>9</v>
      </c>
      <c r="C51" s="22">
        <f>SUM(C52:C53)</f>
        <v>1913834.75</v>
      </c>
      <c r="D51" s="22"/>
      <c r="E51" s="22">
        <f>SUM(E52:E53)</f>
        <v>1895948.8599999999</v>
      </c>
      <c r="F51" s="1"/>
      <c r="G51" s="13"/>
      <c r="H51" s="2"/>
      <c r="I51" s="3"/>
    </row>
    <row r="52" spans="1:9" x14ac:dyDescent="0.2">
      <c r="A52" s="16" t="s">
        <v>33</v>
      </c>
      <c r="C52" s="17">
        <v>3009054.15</v>
      </c>
      <c r="E52" s="17">
        <v>2923405.86</v>
      </c>
    </row>
    <row r="53" spans="1:9" x14ac:dyDescent="0.2">
      <c r="A53" s="16" t="s">
        <v>34</v>
      </c>
      <c r="C53" s="17">
        <v>-1095219.3999999999</v>
      </c>
      <c r="E53" s="17">
        <v>-1027457</v>
      </c>
    </row>
    <row r="54" spans="1:9" x14ac:dyDescent="0.2">
      <c r="H54" s="13"/>
    </row>
    <row r="55" spans="1:9" s="15" customFormat="1" x14ac:dyDescent="0.2">
      <c r="A55" s="21" t="s">
        <v>35</v>
      </c>
      <c r="B55" s="11">
        <v>10</v>
      </c>
      <c r="C55" s="22">
        <f>SUM(C56:C57)</f>
        <v>17591.189999999999</v>
      </c>
      <c r="D55" s="22"/>
      <c r="E55" s="22">
        <f>SUM(E56:E57)</f>
        <v>1420</v>
      </c>
      <c r="F55" s="1"/>
      <c r="G55" s="13"/>
      <c r="H55" s="2"/>
      <c r="I55" s="3"/>
    </row>
    <row r="56" spans="1:9" x14ac:dyDescent="0.2">
      <c r="A56" s="16" t="s">
        <v>36</v>
      </c>
      <c r="C56" s="17">
        <v>19125.509999999998</v>
      </c>
      <c r="E56" s="17">
        <v>1420</v>
      </c>
    </row>
    <row r="57" spans="1:9" x14ac:dyDescent="0.2">
      <c r="A57" s="16" t="s">
        <v>37</v>
      </c>
      <c r="C57" s="17">
        <v>-1534.32</v>
      </c>
      <c r="E57" s="17">
        <v>0</v>
      </c>
    </row>
    <row r="58" spans="1:9" x14ac:dyDescent="0.2">
      <c r="H58" s="13"/>
    </row>
    <row r="59" spans="1:9" s="15" customFormat="1" x14ac:dyDescent="0.2">
      <c r="A59" s="23" t="s">
        <v>38</v>
      </c>
      <c r="B59" s="7"/>
      <c r="C59" s="24">
        <f>C55+C51+C47+C41+C33+C26+C20+C12+C8</f>
        <v>79351815.180000007</v>
      </c>
      <c r="D59" s="24"/>
      <c r="E59" s="24">
        <f>E55+E51+E47+E41+E33+E26+E20+E12+E8</f>
        <v>57853926.440000005</v>
      </c>
      <c r="F59" s="1"/>
      <c r="G59" s="13"/>
      <c r="H59" s="2"/>
      <c r="I59" s="3"/>
    </row>
    <row r="60" spans="1:9" x14ac:dyDescent="0.2">
      <c r="C60" s="17">
        <f>C59-C6</f>
        <v>0</v>
      </c>
      <c r="E60" s="17">
        <f>E59-E6</f>
        <v>0</v>
      </c>
      <c r="H60" s="13"/>
    </row>
    <row r="61" spans="1:9" s="15" customFormat="1" x14ac:dyDescent="0.2">
      <c r="A61" s="21" t="s">
        <v>39</v>
      </c>
      <c r="B61" s="11"/>
      <c r="C61" s="22">
        <f>C62+C80+C88</f>
        <v>79351815.179999992</v>
      </c>
      <c r="D61" s="22"/>
      <c r="E61" s="22">
        <f>E62+E80+E88</f>
        <v>57853926.439999998</v>
      </c>
      <c r="F61" s="1"/>
      <c r="G61" s="13"/>
      <c r="H61" s="13"/>
      <c r="I61" s="3"/>
    </row>
    <row r="62" spans="1:9" s="15" customFormat="1" x14ac:dyDescent="0.2">
      <c r="A62" s="21" t="s">
        <v>7</v>
      </c>
      <c r="B62" s="11"/>
      <c r="C62" s="22">
        <f>C63+C68+C71+C74</f>
        <v>62076795.359999999</v>
      </c>
      <c r="D62" s="22"/>
      <c r="E62" s="22">
        <f>E63+E68+E71+E74</f>
        <v>43723398.75</v>
      </c>
      <c r="F62" s="1"/>
      <c r="G62" s="13"/>
      <c r="H62" s="13"/>
      <c r="I62" s="3"/>
    </row>
    <row r="63" spans="1:9" s="15" customFormat="1" x14ac:dyDescent="0.2">
      <c r="A63" s="21" t="s">
        <v>40</v>
      </c>
      <c r="B63" s="11">
        <v>11</v>
      </c>
      <c r="C63" s="22">
        <f>SUM(C64:C66)</f>
        <v>53552444.390000001</v>
      </c>
      <c r="D63" s="22"/>
      <c r="E63" s="22">
        <f>SUM(E64:E66)</f>
        <v>37402436.049999997</v>
      </c>
      <c r="F63" s="1"/>
      <c r="G63" s="13"/>
      <c r="H63" s="2"/>
      <c r="I63" s="3"/>
    </row>
    <row r="64" spans="1:9" x14ac:dyDescent="0.2">
      <c r="A64" s="16" t="s">
        <v>41</v>
      </c>
      <c r="C64" s="17">
        <v>20147523.75</v>
      </c>
      <c r="E64" s="17">
        <v>9049857.3200000003</v>
      </c>
    </row>
    <row r="65" spans="1:9" x14ac:dyDescent="0.2">
      <c r="A65" s="16" t="s">
        <v>42</v>
      </c>
      <c r="C65" s="17">
        <v>786386.12</v>
      </c>
      <c r="E65" s="17">
        <v>786997.6</v>
      </c>
    </row>
    <row r="66" spans="1:9" x14ac:dyDescent="0.2">
      <c r="A66" s="16" t="s">
        <v>43</v>
      </c>
      <c r="C66" s="17">
        <v>32618534.52</v>
      </c>
      <c r="E66" s="17">
        <v>27565581.129999999</v>
      </c>
    </row>
    <row r="67" spans="1:9" x14ac:dyDescent="0.2">
      <c r="H67" s="13"/>
    </row>
    <row r="68" spans="1:9" s="15" customFormat="1" x14ac:dyDescent="0.2">
      <c r="A68" s="21" t="s">
        <v>44</v>
      </c>
      <c r="B68" s="11">
        <v>12</v>
      </c>
      <c r="C68" s="22">
        <f>C69</f>
        <v>3223782.96</v>
      </c>
      <c r="D68" s="22"/>
      <c r="E68" s="22">
        <f>E69</f>
        <v>3553205.55</v>
      </c>
      <c r="F68" s="1"/>
      <c r="G68" s="13"/>
      <c r="H68" s="2"/>
      <c r="I68" s="3"/>
    </row>
    <row r="69" spans="1:9" x14ac:dyDescent="0.2">
      <c r="A69" s="16" t="s">
        <v>45</v>
      </c>
      <c r="C69" s="17">
        <v>3223782.96</v>
      </c>
      <c r="E69" s="17">
        <v>3553205.55</v>
      </c>
    </row>
    <row r="70" spans="1:9" x14ac:dyDescent="0.2">
      <c r="H70" s="13"/>
    </row>
    <row r="71" spans="1:9" s="15" customFormat="1" x14ac:dyDescent="0.2">
      <c r="A71" s="21" t="s">
        <v>46</v>
      </c>
      <c r="B71" s="11">
        <v>13</v>
      </c>
      <c r="C71" s="22">
        <f>C72</f>
        <v>3605415.34</v>
      </c>
      <c r="D71" s="22"/>
      <c r="E71" s="22">
        <f>E72</f>
        <v>1456409.56</v>
      </c>
      <c r="F71" s="1"/>
      <c r="G71" s="13"/>
      <c r="H71" s="2"/>
      <c r="I71" s="3"/>
    </row>
    <row r="72" spans="1:9" x14ac:dyDescent="0.2">
      <c r="A72" s="16" t="s">
        <v>47</v>
      </c>
      <c r="C72" s="17">
        <v>3605415.34</v>
      </c>
      <c r="E72" s="17">
        <v>1456409.56</v>
      </c>
    </row>
    <row r="73" spans="1:9" x14ac:dyDescent="0.2">
      <c r="H73" s="13"/>
    </row>
    <row r="74" spans="1:9" s="15" customFormat="1" x14ac:dyDescent="0.2">
      <c r="A74" s="21" t="s">
        <v>48</v>
      </c>
      <c r="B74" s="11">
        <v>14</v>
      </c>
      <c r="C74" s="22">
        <f>SUM(C75:C78)</f>
        <v>1695152.6700000002</v>
      </c>
      <c r="D74" s="22"/>
      <c r="E74" s="22">
        <f>SUM(E75:E78)</f>
        <v>1311347.5899999999</v>
      </c>
      <c r="F74" s="1"/>
      <c r="G74" s="13"/>
      <c r="H74" s="2"/>
      <c r="I74" s="3"/>
    </row>
    <row r="75" spans="1:9" x14ac:dyDescent="0.2">
      <c r="A75" s="16" t="s">
        <v>49</v>
      </c>
      <c r="C75" s="17">
        <v>89.93</v>
      </c>
      <c r="E75" s="17">
        <v>22593.98</v>
      </c>
    </row>
    <row r="76" spans="1:9" x14ac:dyDescent="0.2">
      <c r="A76" s="16" t="s">
        <v>50</v>
      </c>
      <c r="B76" s="4" t="s">
        <v>62</v>
      </c>
      <c r="C76" s="17">
        <v>1021822.4</v>
      </c>
      <c r="E76" s="17">
        <v>705384.02</v>
      </c>
    </row>
    <row r="77" spans="1:9" x14ac:dyDescent="0.2">
      <c r="A77" s="16" t="s">
        <v>51</v>
      </c>
      <c r="B77" s="4" t="s">
        <v>63</v>
      </c>
      <c r="C77" s="17">
        <v>187214.96000000002</v>
      </c>
      <c r="E77" s="17">
        <v>148555.85</v>
      </c>
    </row>
    <row r="78" spans="1:9" x14ac:dyDescent="0.2">
      <c r="A78" s="16" t="s">
        <v>52</v>
      </c>
      <c r="B78" s="4" t="s">
        <v>64</v>
      </c>
      <c r="C78" s="17">
        <v>486025.38000000006</v>
      </c>
      <c r="E78" s="17">
        <v>434813.74</v>
      </c>
    </row>
    <row r="79" spans="1:9" x14ac:dyDescent="0.2">
      <c r="H79" s="13"/>
    </row>
    <row r="80" spans="1:9" s="15" customFormat="1" x14ac:dyDescent="0.2">
      <c r="A80" s="21" t="s">
        <v>26</v>
      </c>
      <c r="B80" s="11"/>
      <c r="C80" s="22">
        <f>C81+C84</f>
        <v>2251300.73</v>
      </c>
      <c r="D80" s="22"/>
      <c r="E80" s="22">
        <f>E81+E84</f>
        <v>999554.33000000007</v>
      </c>
      <c r="F80" s="1"/>
      <c r="G80" s="13"/>
      <c r="H80" s="13"/>
      <c r="I80" s="3"/>
    </row>
    <row r="81" spans="1:9" s="15" customFormat="1" x14ac:dyDescent="0.2">
      <c r="A81" s="21" t="s">
        <v>44</v>
      </c>
      <c r="B81" s="11">
        <v>12</v>
      </c>
      <c r="C81" s="22">
        <f>C82</f>
        <v>1290968.46</v>
      </c>
      <c r="D81" s="22"/>
      <c r="E81" s="22">
        <f>E82</f>
        <v>99270.53</v>
      </c>
      <c r="F81" s="1"/>
      <c r="G81" s="13"/>
      <c r="H81" s="2"/>
      <c r="I81" s="3"/>
    </row>
    <row r="82" spans="1:9" x14ac:dyDescent="0.2">
      <c r="A82" s="16" t="s">
        <v>45</v>
      </c>
      <c r="C82" s="17">
        <v>1290968.46</v>
      </c>
      <c r="E82" s="17">
        <v>99270.53</v>
      </c>
    </row>
    <row r="83" spans="1:9" x14ac:dyDescent="0.2">
      <c r="G83" s="26"/>
      <c r="H83" s="13"/>
    </row>
    <row r="84" spans="1:9" s="15" customFormat="1" x14ac:dyDescent="0.2">
      <c r="A84" s="21" t="s">
        <v>48</v>
      </c>
      <c r="B84" s="11">
        <v>14</v>
      </c>
      <c r="C84" s="22">
        <f>SUM(C85:C86)</f>
        <v>960332.27</v>
      </c>
      <c r="D84" s="22"/>
      <c r="E84" s="22">
        <f>SUM(E85:E86)</f>
        <v>900283.8</v>
      </c>
      <c r="F84" s="1"/>
      <c r="G84" s="29"/>
      <c r="H84" s="2"/>
      <c r="I84" s="3"/>
    </row>
    <row r="85" spans="1:9" x14ac:dyDescent="0.2">
      <c r="A85" s="16" t="s">
        <v>52</v>
      </c>
      <c r="B85" s="4" t="s">
        <v>64</v>
      </c>
      <c r="C85" s="17">
        <v>143788.72</v>
      </c>
      <c r="E85" s="17">
        <v>104933.75999999999</v>
      </c>
      <c r="G85" s="26"/>
    </row>
    <row r="86" spans="1:9" x14ac:dyDescent="0.2">
      <c r="A86" s="16" t="s">
        <v>53</v>
      </c>
      <c r="B86" s="4" t="s">
        <v>65</v>
      </c>
      <c r="C86" s="17">
        <v>816543.55</v>
      </c>
      <c r="E86" s="17">
        <v>795350.04</v>
      </c>
      <c r="G86" s="26"/>
    </row>
    <row r="87" spans="1:9" x14ac:dyDescent="0.2">
      <c r="G87" s="26"/>
      <c r="H87" s="13"/>
    </row>
    <row r="88" spans="1:9" s="15" customFormat="1" x14ac:dyDescent="0.2">
      <c r="A88" s="21" t="s">
        <v>54</v>
      </c>
      <c r="B88" s="11">
        <v>16</v>
      </c>
      <c r="C88" s="22">
        <f>C89+C92+C93</f>
        <v>15023719.09</v>
      </c>
      <c r="D88" s="22"/>
      <c r="E88" s="22">
        <f>E89+E92+E93</f>
        <v>13130973.360000001</v>
      </c>
      <c r="F88" s="1"/>
      <c r="G88" s="29"/>
      <c r="H88" s="29"/>
      <c r="I88" s="3"/>
    </row>
    <row r="89" spans="1:9" s="15" customFormat="1" x14ac:dyDescent="0.2">
      <c r="A89" s="21" t="s">
        <v>55</v>
      </c>
      <c r="B89" s="11" t="s">
        <v>66</v>
      </c>
      <c r="C89" s="22">
        <f>SUM(C90:C91)</f>
        <v>7592684.1399999997</v>
      </c>
      <c r="D89" s="22"/>
      <c r="E89" s="22">
        <f>SUM(E90:E91)</f>
        <v>7052392.6799999997</v>
      </c>
      <c r="F89" s="1"/>
      <c r="G89" s="29"/>
      <c r="H89" s="26"/>
      <c r="I89" s="3"/>
    </row>
    <row r="90" spans="1:9" x14ac:dyDescent="0.2">
      <c r="A90" s="16" t="s">
        <v>56</v>
      </c>
      <c r="C90" s="17">
        <v>7628104.79</v>
      </c>
      <c r="E90" s="17">
        <v>7084737.6799999997</v>
      </c>
    </row>
    <row r="91" spans="1:9" x14ac:dyDescent="0.25">
      <c r="A91" s="16" t="s">
        <v>57</v>
      </c>
      <c r="C91" s="17">
        <v>-35420.65</v>
      </c>
      <c r="E91" s="17">
        <v>-32345</v>
      </c>
      <c r="F91" s="30"/>
      <c r="G91" s="31"/>
      <c r="H91" s="31"/>
      <c r="I91" s="31"/>
    </row>
    <row r="92" spans="1:9" x14ac:dyDescent="0.2">
      <c r="A92" s="21" t="s">
        <v>58</v>
      </c>
      <c r="B92" s="11"/>
      <c r="C92" s="22">
        <v>6576754.79</v>
      </c>
      <c r="D92" s="22"/>
      <c r="E92" s="22">
        <v>5129120.55</v>
      </c>
      <c r="H92" s="26"/>
    </row>
    <row r="93" spans="1:9" x14ac:dyDescent="0.2">
      <c r="A93" s="21" t="s">
        <v>59</v>
      </c>
      <c r="B93" s="11"/>
      <c r="C93" s="22">
        <v>854280.16</v>
      </c>
      <c r="D93" s="22"/>
      <c r="E93" s="22">
        <v>949460.13</v>
      </c>
    </row>
    <row r="94" spans="1:9" x14ac:dyDescent="0.2">
      <c r="H94" s="13"/>
    </row>
    <row r="95" spans="1:9" s="15" customFormat="1" x14ac:dyDescent="0.2">
      <c r="A95" s="23" t="s">
        <v>60</v>
      </c>
      <c r="B95" s="7"/>
      <c r="C95" s="24">
        <f>C93+C92+C89+C84+C81+C74+C71+C68+C63</f>
        <v>79351815.180000007</v>
      </c>
      <c r="D95" s="24"/>
      <c r="E95" s="24">
        <f>E93+E92+E89+E84+E81+E74+E71+E68+E63</f>
        <v>57853926.439999998</v>
      </c>
      <c r="F95" s="1"/>
      <c r="G95" s="13"/>
      <c r="H95" s="2"/>
      <c r="I95" s="3"/>
    </row>
    <row r="96" spans="1:9" x14ac:dyDescent="0.2">
      <c r="A96" s="3" t="s">
        <v>61</v>
      </c>
      <c r="C96" s="25">
        <f>C95-C61</f>
        <v>0</v>
      </c>
      <c r="D96" s="25"/>
      <c r="E96" s="25">
        <f>E95-E61</f>
        <v>0</v>
      </c>
    </row>
    <row r="97" spans="3:5" x14ac:dyDescent="0.2">
      <c r="C97" s="17">
        <f>C95-C59</f>
        <v>0</v>
      </c>
      <c r="E97" s="17">
        <f>E95-E59</f>
        <v>0</v>
      </c>
    </row>
  </sheetData>
  <mergeCells count="3">
    <mergeCell ref="A1:E1"/>
    <mergeCell ref="A2:E2"/>
    <mergeCell ref="A3:E3"/>
  </mergeCells>
  <pageMargins left="0" right="0" top="0" bottom="0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043D94463BB9488C346B9F75960F08" ma:contentTypeVersion="7" ma:contentTypeDescription="Crie um novo documento." ma:contentTypeScope="" ma:versionID="062854f77fe124d2d10d87937cf834ba">
  <xsd:schema xmlns:xsd="http://www.w3.org/2001/XMLSchema" xmlns:xs="http://www.w3.org/2001/XMLSchema" xmlns:p="http://schemas.microsoft.com/office/2006/metadata/properties" xmlns:ns2="af2311c6-9f8f-4e83-8333-ea23326f37f5" targetNamespace="http://schemas.microsoft.com/office/2006/metadata/properties" ma:root="true" ma:fieldsID="16007cbf6d9732a02c56e70f3b65fb11" ns2:_="">
    <xsd:import namespace="af2311c6-9f8f-4e83-8333-ea23326f3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311c6-9f8f-4e83-8333-ea23326f3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CEA377-C666-41D7-9CAC-4B64122651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311c6-9f8f-4e83-8333-ea23326f3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7B1B1D-E833-4405-A4C5-54330C0701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B7DD95-088F-490B-9094-A56E2C97D1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3141_BP.public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Kênia Geralda Santos Ferreira</dc:creator>
  <cp:lastModifiedBy>1003 - Kênia Geralda dos Santos</cp:lastModifiedBy>
  <dcterms:created xsi:type="dcterms:W3CDTF">2021-03-04T22:44:14Z</dcterms:created>
  <dcterms:modified xsi:type="dcterms:W3CDTF">2021-03-24T18:56:54Z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0x010100AE043D94463BB9488C346B9F75960F08</vt:lpwstr>
  </property>
  <property fmtid="{D5CDD505-2E9C-101B-9397-08002B2CF9AE}" pid="3" name="MSIP_Label_6459b2e0-2ec4-47e6-afc1-6e3f8b684f6a_Enabled">
    <vt:lpwstr>true</vt:lpwstr>
  </property>
  <property fmtid="{D5CDD505-2E9C-101B-9397-08002B2CF9AE}" pid="4" name="MSIP_Label_6459b2e0-2ec4-47e6-afc1-6e3f8b684f6a_SetDate">
    <vt:lpwstr>2021-03-22T10:08:50Z</vt:lpwstr>
  </property>
  <property fmtid="{D5CDD505-2E9C-101B-9397-08002B2CF9AE}" pid="5" name="MSIP_Label_6459b2e0-2ec4-47e6-afc1-6e3f8b684f6a_Method">
    <vt:lpwstr>Privileged</vt:lpwstr>
  </property>
  <property fmtid="{D5CDD505-2E9C-101B-9397-08002B2CF9AE}" pid="6" name="MSIP_Label_6459b2e0-2ec4-47e6-afc1-6e3f8b684f6a_Name">
    <vt:lpwstr>6459b2e0-2ec4-47e6-afc1-6e3f8b684f6a</vt:lpwstr>
  </property>
  <property fmtid="{D5CDD505-2E9C-101B-9397-08002B2CF9AE}" pid="7" name="MSIP_Label_6459b2e0-2ec4-47e6-afc1-6e3f8b684f6a_SiteId">
    <vt:lpwstr>b417b620-2ae9-4a83-ab6c-7fbd828bda1d</vt:lpwstr>
  </property>
  <property fmtid="{D5CDD505-2E9C-101B-9397-08002B2CF9AE}" pid="8" name="MSIP_Label_6459b2e0-2ec4-47e6-afc1-6e3f8b684f6a_ActionId">
    <vt:lpwstr>eacb2193-7604-4ee2-93a4-eb15771b98b8</vt:lpwstr>
  </property>
  <property fmtid="{D5CDD505-2E9C-101B-9397-08002B2CF9AE}" pid="9" name="MSIP_Label_6459b2e0-2ec4-47e6-afc1-6e3f8b684f6a_ContentBits">
    <vt:lpwstr>0</vt:lpwstr>
  </property>
</Properties>
</file>