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EstaPastaDeTrabalho"/>
  <mc:AlternateContent xmlns:mc="http://schemas.openxmlformats.org/markup-compatibility/2006">
    <mc:Choice Requires="x15">
      <x15ac:absPath xmlns:x15ac="http://schemas.microsoft.com/office/spreadsheetml/2010/11/ac" url="https://crediminas-my.sharepoint.com/personal/raphael_pereira_sicoobcredisg_com_br/Documents/Área de Trabalho/"/>
    </mc:Choice>
  </mc:AlternateContent>
  <xr:revisionPtr revIDLastSave="0" documentId="8_{EFA3CECB-68EC-4B08-A35E-C4CDFF2CEAAD}" xr6:coauthVersionLast="46" xr6:coauthVersionMax="46" xr10:uidLastSave="{00000000-0000-0000-0000-000000000000}"/>
  <workbookProtection workbookAlgorithmName="SHA-512" workbookHashValue="aNPjjp0pEG4Z+A60ITOcBwb7rhS/qsfEbXoxEDLeGNHf8ZRjx02W1LVsJBFIZvsYXLbk0Wyblpb9S+w0xtwVzA==" workbookSaltValue="CUUkf1YSgbh3VwOYlwEhUg==" workbookSpinCount="100000" lockStructure="1"/>
  <bookViews>
    <workbookView xWindow="21480" yWindow="-120" windowWidth="21840" windowHeight="13140" xr2:uid="{DA3F2397-1186-43CC-A2A0-32068DA13D72}"/>
  </bookViews>
  <sheets>
    <sheet name="LAUDO" sheetId="1" r:id="rId1"/>
    <sheet name="EMPRESAS ELABORADORAS" sheetId="2" state="hidden" r:id="rId2"/>
  </sheets>
  <externalReferences>
    <externalReference r:id="rId3"/>
  </externalReferences>
  <definedNames>
    <definedName name="_xlnm.Print_Area" localSheetId="0">LAUDO!$B$1:$AT$75</definedName>
    <definedName name="Atividade">IF('[1]INFORMAÇÕES GERAIS'!#REF!="BOVINOCULTURA DE LEITE",[1]LISTAS!$I$7,[1]LISTAS!$I$2:$I$7)</definedName>
    <definedName name="BEM_REF">INDEX(#REF!,#REF!)</definedName>
    <definedName name="CONT_IMOVEIS">'[1]INFORMAÇÕES GERAIS'!$AU$69</definedName>
    <definedName name="EMPREENDIMENTO_INFO4">'[1]INFORMAÇÕES GERAIS'!#REF!</definedName>
    <definedName name="EMPRESAS">Tabela1[NOME]</definedName>
    <definedName name="N_ÓRGÃO">'[1]INFORMAÇÕES GERAIS'!$AJ$61</definedName>
    <definedName name="ÓRGÃO">'[1]INFORMAÇÕES GERAIS'!$AE$61</definedName>
    <definedName name="SOMA_DES_AGR">'[1]INFORMAÇÕES GERAIS'!#REF!</definedName>
    <definedName name="SOMA_DES_PEC">'[1]INFORMAÇÕES GERAIS'!#REF!</definedName>
    <definedName name="SOMA_REC_AGR">'[1]INFORMAÇÕES GERAIS'!#REF!</definedName>
    <definedName name="SOMA_REC_PEC">'[1]INFORMAÇÕES GERAIS'!#REF!</definedName>
    <definedName name="TIPO_RENDA">'[1]INFORMAÇÕES GERAIS'!$G$551</definedName>
    <definedName name="TIPOS_SEMOVENTES">[1]LISTA_PATRIMÔNIO!$I$2:$I$13</definedName>
    <definedName name="TP_PESSOA">'[1]INFORMAÇÕES GERAIS'!$G$8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20" i="1" l="1"/>
  <c r="G20" i="1"/>
  <c r="AI18" i="1"/>
  <c r="G18" i="1"/>
  <c r="AJ16" i="1"/>
  <c r="AA75" i="1" l="1"/>
  <c r="AA74" i="1" l="1"/>
  <c r="AE69" i="1" l="1"/>
  <c r="AL66" i="1"/>
  <c r="AL67" i="1"/>
  <c r="AL68" i="1"/>
  <c r="AL65" i="1"/>
  <c r="AL69" i="1" l="1"/>
</calcChain>
</file>

<file path=xl/sharedStrings.xml><?xml version="1.0" encoding="utf-8"?>
<sst xmlns="http://schemas.openxmlformats.org/spreadsheetml/2006/main" count="113" uniqueCount="95">
  <si>
    <t>DADOS DO ASSOCIADO</t>
  </si>
  <si>
    <t>PROPONENTE:</t>
  </si>
  <si>
    <t>CPF/CNPJ:</t>
  </si>
  <si>
    <t>ENDEREÇO:</t>
  </si>
  <si>
    <t>CIDADE:</t>
  </si>
  <si>
    <t>TELEFONES:</t>
  </si>
  <si>
    <t>EMAIL:</t>
  </si>
  <si>
    <t>RESP. TÉCNICO:</t>
  </si>
  <si>
    <t>FINALIDADE DO CRÉDITO</t>
  </si>
  <si>
    <t>SAFRA:</t>
  </si>
  <si>
    <t>/</t>
  </si>
  <si>
    <t>PRAZO DA ESTOCAGEM:</t>
  </si>
  <si>
    <t>VALOR FINANCIADO:</t>
  </si>
  <si>
    <t>TIPO DE FINANCIAMENTO:</t>
  </si>
  <si>
    <t>LOCAL DE ARMAZENAMENTO:</t>
  </si>
  <si>
    <t>ROTEIRO DE ACESSO (ARMAZENAMENTO):</t>
  </si>
  <si>
    <t>CARACTERISTICAS DO PRODUTO ESTOCADO</t>
  </si>
  <si>
    <t>DESCRIÇÃO DO PRODUTO:</t>
  </si>
  <si>
    <t>ESTOQUE ATUAL (KG):</t>
  </si>
  <si>
    <t>TIPO DE ARMAZÉM:</t>
  </si>
  <si>
    <t>PRÓPRIO:</t>
  </si>
  <si>
    <t>ACONDICIONAMENTO:</t>
  </si>
  <si>
    <t>CONDIÇÃO DO PRODUTO:</t>
  </si>
  <si>
    <t>INFESTAÇÕES:</t>
  </si>
  <si>
    <t>DESQUALIFICADOS:</t>
  </si>
  <si>
    <t>QUANTITATIVOS</t>
  </si>
  <si>
    <t>PRODUTO</t>
  </si>
  <si>
    <t>VOLUME</t>
  </si>
  <si>
    <t>PESO (KG)</t>
  </si>
  <si>
    <t>VALOR UN. (R$/KG)</t>
  </si>
  <si>
    <t>VALOR TOTAL (R$)</t>
  </si>
  <si>
    <t>TOTAL</t>
  </si>
  <si>
    <t>DATA DO LAUDO:</t>
  </si>
  <si>
    <t>________________________________________</t>
  </si>
  <si>
    <t>CREA / CFTA:</t>
  </si>
  <si>
    <t>NOME</t>
  </si>
  <si>
    <t>CNPJ</t>
  </si>
  <si>
    <t>ENDEREÇO</t>
  </si>
  <si>
    <t>CIDADE</t>
  </si>
  <si>
    <t>TELEFONE</t>
  </si>
  <si>
    <t>EMAIL</t>
  </si>
  <si>
    <t>AGROMINAS - APA ASSESSORIA E PLANEJAMENTO AGROPECUÁRIO LTDA</t>
  </si>
  <si>
    <t>RUA DO BÁLSAMO, Nº 500, BAIRRO CAMPESTRE</t>
  </si>
  <si>
    <t>SÃO GOTARDO</t>
  </si>
  <si>
    <t>(34)  3671-3425</t>
  </si>
  <si>
    <t>AGROMINASSG@YAHOO.COM.BR</t>
  </si>
  <si>
    <t>AGROSOLUÇÕES - AFA ASSESSORIA PROJETOS E PLANEJAMENTOS LTDA</t>
  </si>
  <si>
    <t>AV. RUI BARBOSA, 174A, CENTRO</t>
  </si>
  <si>
    <t>(34) 3671-3334</t>
  </si>
  <si>
    <t>AGROSOLUCOES@AGROSOLUCOESLTDA.COM.BR</t>
  </si>
  <si>
    <t>COOPADAP - COOPERATIVA AGROPECUÁRIA DO ALTO PARANAÍBA</t>
  </si>
  <si>
    <t>ROD MG 235 KM 89, 443 - GUARDA DOS FERREIROS</t>
  </si>
  <si>
    <t>(34) 3616-1200</t>
  </si>
  <si>
    <t>ÉLCIO EDUARDO URBANO JÚNIOR</t>
  </si>
  <si>
    <t>RUA CORONEL FONTE BOA - Nº 725 - CENTRO</t>
  </si>
  <si>
    <t>(34) 99823-4210</t>
  </si>
  <si>
    <t>URBANOELCIO@YAHOO.COM.BR</t>
  </si>
  <si>
    <t>EMATER-MG</t>
  </si>
  <si>
    <t>RUA BENTO FERREIRA DOS SANTOS, 160 S02, CENTRO</t>
  </si>
  <si>
    <t>(34) 3671-1355</t>
  </si>
  <si>
    <t>SAO.GOTARDO@EMATER.MG.GOV.BR</t>
  </si>
  <si>
    <t>FORTPLAN - VICTOR SATORU ALVES MUKAEDA 10149154658</t>
  </si>
  <si>
    <t>AV. TABELIÃO JOÃO LOPES, Nº 1064, CAMPESTRE</t>
  </si>
  <si>
    <t>(34) 99944-7158</t>
  </si>
  <si>
    <t>FORTPLAN@OUTLOOK.COM</t>
  </si>
  <si>
    <t>NIVALDO LUCAS MARTINS</t>
  </si>
  <si>
    <t>RUA CURITIBA, N° 95, BAIRRO SANTA TEREZINHA</t>
  </si>
  <si>
    <t>(34) 99931-0052</t>
  </si>
  <si>
    <t>THIAGOFERNANDES@SHIMADAAGRO.COM.BR</t>
  </si>
  <si>
    <t>NOVA CONSULTORIA - JUSCELINO ALEXANDRINO MACHADO EIRELI</t>
  </si>
  <si>
    <t>AV. PRESIDENTE VARGAS, 245, CENTRO</t>
  </si>
  <si>
    <t>(34) 3671-2396</t>
  </si>
  <si>
    <t>NOVACONSULTORIAEPROJETOS@HOTMAIL.COM</t>
  </si>
  <si>
    <t>PAULO MITURU YAMAGAMI</t>
  </si>
  <si>
    <t>AV. RIO TOCANTINS, N° 70, BAIRRO SOL NASCENTE</t>
  </si>
  <si>
    <t>(34) 99983-0655</t>
  </si>
  <si>
    <t>AGROLOGICA@YMAIL.COM</t>
  </si>
  <si>
    <t>PROGEO - ISAIAS DE SOUZA SANTOS</t>
  </si>
  <si>
    <t>RUA TRISTAO FURTADO, Nº 114, CENTRO</t>
  </si>
  <si>
    <t>RIO PARANAÍBA</t>
  </si>
  <si>
    <t>(34) 99961-9993</t>
  </si>
  <si>
    <t>PROGEORP@GMAIL.COM</t>
  </si>
  <si>
    <t>REPONSÁVEL PELO LEVANTAMENTO</t>
  </si>
  <si>
    <t>ELABORADOR:</t>
  </si>
  <si>
    <t>MATRÍCULA:</t>
  </si>
  <si>
    <t>LOCAL DE PRODUÇÃO</t>
  </si>
  <si>
    <t>FAZENDA:</t>
  </si>
  <si>
    <t>PROPRIETÁRIO:</t>
  </si>
  <si>
    <t>CPF:</t>
  </si>
  <si>
    <t>ROTEIRO DE ACESSO (LOCAL DE PRODUÇÃO):</t>
  </si>
  <si>
    <t>LOCAL DE ARMAZENAMENTO</t>
  </si>
  <si>
    <t>TELEFONE:</t>
  </si>
  <si>
    <t>FIEL DEPOSITÁRIO:</t>
  </si>
  <si>
    <t>MUNICÍPIO:</t>
  </si>
  <si>
    <t>LIDIA.MOREIRA@COOPADAP.COM.BR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</si>
</sst>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&lt;=9999]0000;[&gt;=999999999999]00\.000\.000\/0000\-00;000\.000\.000\-00"/>
    <numFmt numFmtId="165" formatCode="0\-0"/>
    <numFmt numFmtId="166" formatCode="#,##0.00_ ;\-#,##0.00\ "/>
    <numFmt numFmtId="167" formatCode="000000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i/>
      <sz val="8"/>
      <name val="Calibri"/>
      <family val="2"/>
      <scheme val="minor"/>
    </font>
    <font>
      <sz val="9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medium">
        <color theme="9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167" fontId="0" fillId="0" borderId="0" xfId="0" applyNumberFormat="1"/>
    <xf numFmtId="1" fontId="0" fillId="0" borderId="0" xfId="0" applyNumberFormat="1"/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64" fontId="3" fillId="0" borderId="0" xfId="0" applyNumberFormat="1" applyFont="1" applyAlignment="1" applyProtection="1">
      <alignment horizontal="center" vertical="center"/>
      <protection hidden="1"/>
    </xf>
    <xf numFmtId="0" fontId="3" fillId="4" borderId="0" xfId="0" applyFont="1" applyFill="1" applyAlignment="1" applyProtection="1">
      <alignment horizontal="left" vertical="center"/>
      <protection hidden="1"/>
    </xf>
    <xf numFmtId="165" fontId="3" fillId="4" borderId="0" xfId="0" applyNumberFormat="1" applyFont="1" applyFill="1" applyAlignment="1" applyProtection="1">
      <alignment horizontal="center" vertical="center"/>
      <protection hidden="1"/>
    </xf>
    <xf numFmtId="0" fontId="3" fillId="4" borderId="0" xfId="0" applyFont="1" applyFill="1" applyAlignment="1" applyProtection="1">
      <alignment horizontal="center" vertical="center"/>
      <protection hidden="1"/>
    </xf>
    <xf numFmtId="0" fontId="3" fillId="4" borderId="0" xfId="0" applyFont="1" applyFill="1" applyAlignment="1" applyProtection="1">
      <alignment horizontal="center" vertical="center" shrinkToFit="1"/>
      <protection hidden="1"/>
    </xf>
    <xf numFmtId="0" fontId="5" fillId="4" borderId="0" xfId="0" applyFon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" fontId="6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4" borderId="0" xfId="0" applyFont="1" applyFill="1" applyProtection="1">
      <protection hidden="1"/>
    </xf>
    <xf numFmtId="0" fontId="8" fillId="4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3" borderId="0" xfId="0" applyFont="1" applyFill="1" applyAlignment="1" applyProtection="1">
      <alignment vertical="top" wrapText="1"/>
      <protection locked="0"/>
    </xf>
    <xf numFmtId="0" fontId="8" fillId="5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164" fontId="3" fillId="3" borderId="0" xfId="0" applyNumberFormat="1" applyFont="1" applyFill="1" applyAlignment="1" applyProtection="1">
      <alignment vertical="center"/>
      <protection locked="0"/>
    </xf>
    <xf numFmtId="0" fontId="3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 shrinkToFit="1"/>
      <protection hidden="1"/>
    </xf>
    <xf numFmtId="0" fontId="3" fillId="3" borderId="0" xfId="0" applyFont="1" applyFill="1" applyAlignment="1" applyProtection="1">
      <alignment vertical="center" shrinkToFit="1"/>
      <protection locked="0"/>
    </xf>
    <xf numFmtId="164" fontId="3" fillId="3" borderId="0" xfId="0" applyNumberFormat="1" applyFont="1" applyFill="1" applyAlignment="1" applyProtection="1">
      <alignment vertical="center"/>
      <protection hidden="1"/>
    </xf>
    <xf numFmtId="166" fontId="3" fillId="3" borderId="0" xfId="0" applyNumberFormat="1" applyFont="1" applyFill="1" applyAlignment="1" applyProtection="1">
      <alignment vertical="center"/>
      <protection locked="0"/>
    </xf>
    <xf numFmtId="49" fontId="3" fillId="3" borderId="0" xfId="0" applyNumberFormat="1" applyFont="1" applyFill="1" applyAlignment="1" applyProtection="1">
      <alignment vertical="center"/>
      <protection locked="0"/>
    </xf>
    <xf numFmtId="0" fontId="3" fillId="3" borderId="0" xfId="0" applyFont="1" applyFill="1" applyAlignment="1" applyProtection="1">
      <alignment horizontal="left" vertical="top" wrapText="1"/>
      <protection locked="0"/>
    </xf>
    <xf numFmtId="3" fontId="3" fillId="3" borderId="0" xfId="0" applyNumberFormat="1" applyFont="1" applyFill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horizontal="center" vertical="center"/>
      <protection hidden="1"/>
    </xf>
    <xf numFmtId="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horizontal="center" vertical="center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3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2" xfId="0" applyNumberFormat="1" applyFont="1" applyFill="1" applyBorder="1" applyAlignment="1" applyProtection="1">
      <alignment horizontal="center" vertical="center" wrapText="1"/>
      <protection hidden="1"/>
    </xf>
    <xf numFmtId="3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top" wrapText="1"/>
      <protection locked="0"/>
    </xf>
    <xf numFmtId="3" fontId="3" fillId="4" borderId="3" xfId="0" applyNumberFormat="1" applyFont="1" applyFill="1" applyBorder="1" applyAlignment="1" applyProtection="1">
      <alignment horizontal="center" vertical="top" wrapText="1"/>
      <protection locked="0"/>
    </xf>
    <xf numFmtId="4" fontId="3" fillId="4" borderId="3" xfId="0" applyNumberFormat="1" applyFont="1" applyFill="1" applyBorder="1" applyAlignment="1" applyProtection="1">
      <alignment horizontal="center" vertical="top" wrapText="1"/>
      <protection locked="0"/>
    </xf>
    <xf numFmtId="4" fontId="3" fillId="0" borderId="3" xfId="1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3" fontId="3" fillId="3" borderId="4" xfId="0" applyNumberFormat="1" applyFont="1" applyFill="1" applyBorder="1" applyAlignment="1" applyProtection="1">
      <alignment horizontal="center" vertical="center" wrapText="1"/>
      <protection hidden="1"/>
    </xf>
    <xf numFmtId="1" fontId="3" fillId="3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hidden="1"/>
    </xf>
    <xf numFmtId="3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top" wrapText="1"/>
      <protection locked="0"/>
    </xf>
    <xf numFmtId="3" fontId="3" fillId="0" borderId="3" xfId="0" applyNumberFormat="1" applyFont="1" applyFill="1" applyBorder="1" applyAlignment="1" applyProtection="1">
      <alignment horizontal="center" vertical="top" wrapText="1"/>
      <protection locked="0"/>
    </xf>
    <xf numFmtId="4" fontId="3" fillId="0" borderId="3" xfId="0" applyNumberFormat="1" applyFont="1" applyFill="1" applyBorder="1" applyAlignment="1" applyProtection="1">
      <alignment horizontal="center" vertical="top" wrapText="1"/>
      <protection locked="0"/>
    </xf>
    <xf numFmtId="4" fontId="3" fillId="3" borderId="4" xfId="1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/>
  </cellXfs>
  <cellStyles count="2">
    <cellStyle name="Normal" xfId="0" builtinId="0"/>
    <cellStyle name="Vírgula" xfId="1" builtinId="3"/>
  </cellStyles>
  <dxfs count="1">
    <dxf>
      <numFmt numFmtId="167" formatCode="0000000000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46</xdr:col>
      <xdr:colOff>0</xdr:colOff>
      <xdr:row>4</xdr:row>
      <xdr:rowOff>0</xdr:rowOff>
    </xdr:to>
    <xdr:sp macro="" textlink="">
      <xdr:nvSpPr>
        <xdr:cNvPr id="14" name="Retângulo 13">
          <a:extLst>
            <a:ext uri="{FF2B5EF4-FFF2-40B4-BE49-F238E27FC236}">
              <a16:creationId xmlns:a16="http://schemas.microsoft.com/office/drawing/2014/main" id="{E0F39843-0A3B-44D5-A301-0B72B0F8AB54}"/>
            </a:ext>
          </a:extLst>
        </xdr:cNvPr>
        <xdr:cNvSpPr/>
      </xdr:nvSpPr>
      <xdr:spPr>
        <a:xfrm>
          <a:off x="0" y="0"/>
          <a:ext cx="6336196" cy="762000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1</xdr:col>
      <xdr:colOff>61913</xdr:colOff>
      <xdr:row>0</xdr:row>
      <xdr:rowOff>111104</xdr:rowOff>
    </xdr:from>
    <xdr:ext cx="4568065" cy="374141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5245CD7-CE1F-41CC-A085-DDCD229BD298}"/>
            </a:ext>
          </a:extLst>
        </xdr:cNvPr>
        <xdr:cNvSpPr txBox="1"/>
      </xdr:nvSpPr>
      <xdr:spPr>
        <a:xfrm>
          <a:off x="326956" y="111104"/>
          <a:ext cx="456806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>
              <a:solidFill>
                <a:schemeClr val="bg1"/>
              </a:solidFill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LAUDO</a:t>
          </a:r>
          <a:r>
            <a:rPr lang="pt-BR" sz="1800" baseline="0">
              <a:solidFill>
                <a:schemeClr val="bg1"/>
              </a:solidFill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 DE PRODUTO ESTOCADO</a:t>
          </a:r>
          <a:endParaRPr lang="pt-BR" sz="1800">
            <a:solidFill>
              <a:schemeClr val="bg1"/>
            </a:solidFill>
            <a:latin typeface="+mn-lt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twoCellAnchor editAs="oneCell">
    <xdr:from>
      <xdr:col>34</xdr:col>
      <xdr:colOff>82826</xdr:colOff>
      <xdr:row>0</xdr:row>
      <xdr:rowOff>84741</xdr:rowOff>
    </xdr:from>
    <xdr:to>
      <xdr:col>45</xdr:col>
      <xdr:colOff>36442</xdr:colOff>
      <xdr:row>3</xdr:row>
      <xdr:rowOff>100789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id="{21437B08-5E1F-4CDF-8F20-406A85026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4413" y="84741"/>
          <a:ext cx="1502464" cy="4384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uloo3267_00.SICOOBCREDISG\OneDrive%20-%20Sicoob%20Central%20Crediminas\Documentos\PLANILHAS\PADRONIZA&#199;&#195;O%20DE%20PROJETOS\VERS&#213;ES%20FINAIS\CADASTRO%20PRODUTOR%20RURAL%20v1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ÇÕES GERAIS"/>
      <sheetName val="EMPRESAS ELABORADORAS"/>
      <sheetName val="LISTA"/>
      <sheetName val="LISTA_PATRIMÔNIO"/>
      <sheetName val="LISTAS"/>
    </sheetNames>
    <sheetDataSet>
      <sheetData sheetId="0">
        <row r="8">
          <cell r="G8" t="str">
            <v>FÍSICA</v>
          </cell>
        </row>
        <row r="61">
          <cell r="AE61" t="str">
            <v>CREA / CFTA:</v>
          </cell>
        </row>
        <row r="69">
          <cell r="AU69">
            <v>1</v>
          </cell>
        </row>
        <row r="551">
          <cell r="G551" t="str">
            <v>PROJETADA</v>
          </cell>
        </row>
      </sheetData>
      <sheetData sheetId="1"/>
      <sheetData sheetId="2"/>
      <sheetData sheetId="3">
        <row r="2">
          <cell r="I2" t="str">
            <v>SUÍNOS</v>
          </cell>
        </row>
        <row r="3">
          <cell r="I3" t="str">
            <v>BUBALINOS</v>
          </cell>
        </row>
        <row r="4">
          <cell r="I4" t="str">
            <v>EQUINOS</v>
          </cell>
        </row>
        <row r="5">
          <cell r="I5" t="str">
            <v>OVINOS</v>
          </cell>
        </row>
        <row r="6">
          <cell r="I6" t="str">
            <v>APICULTURA</v>
          </cell>
        </row>
        <row r="7">
          <cell r="I7" t="str">
            <v>ASININOS</v>
          </cell>
        </row>
        <row r="8">
          <cell r="I8" t="str">
            <v>AVICULTURA</v>
          </cell>
        </row>
        <row r="9">
          <cell r="I9" t="str">
            <v>CANINOS</v>
          </cell>
        </row>
        <row r="10">
          <cell r="I10" t="str">
            <v>CAPRINOS</v>
          </cell>
        </row>
        <row r="11">
          <cell r="I11" t="str">
            <v>PISCICULTURA</v>
          </cell>
        </row>
        <row r="12">
          <cell r="I12" t="str">
            <v>RANICULTURA</v>
          </cell>
        </row>
        <row r="13">
          <cell r="I13" t="str">
            <v>SERICICULTURA</v>
          </cell>
        </row>
      </sheetData>
      <sheetData sheetId="4">
        <row r="2">
          <cell r="I2" t="str">
            <v>CRIA</v>
          </cell>
        </row>
        <row r="3">
          <cell r="I3" t="str">
            <v>RECRIA</v>
          </cell>
        </row>
        <row r="4">
          <cell r="I4" t="str">
            <v>ENGORDA</v>
          </cell>
        </row>
        <row r="5">
          <cell r="I5" t="str">
            <v>RECRIA / ENGORDA</v>
          </cell>
        </row>
        <row r="6">
          <cell r="I6" t="str">
            <v>ENGORDA EM CONFINAMENTO</v>
          </cell>
        </row>
        <row r="7">
          <cell r="I7" t="str">
            <v>PRODUÇÃO DE LEITE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4A2F619-3631-4460-A100-4314C3045347}" name="Tabela1" displayName="Tabela1" ref="A1:F11" totalsRowShown="0">
  <autoFilter ref="A1:F11" xr:uid="{9CBE4E99-86D3-4751-ABB8-6CC7B109CFB5}"/>
  <sortState xmlns:xlrd2="http://schemas.microsoft.com/office/spreadsheetml/2017/richdata2" ref="A2:F11">
    <sortCondition ref="A1:A11"/>
  </sortState>
  <tableColumns count="6">
    <tableColumn id="1" xr3:uid="{F191F545-4504-434C-BC30-37CF7B0CC1A6}" name="NOME"/>
    <tableColumn id="2" xr3:uid="{82E5EAE2-5032-4214-BE7D-242B0E7BC458}" name="CNPJ" dataDxfId="0"/>
    <tableColumn id="3" xr3:uid="{9711E6EB-7E15-47E1-A863-2B00444F6466}" name="ENDEREÇO"/>
    <tableColumn id="4" xr3:uid="{559FDDF2-7FD8-48D2-9CCE-452AA610C52B}" name="CIDADE"/>
    <tableColumn id="5" xr3:uid="{F0D098C4-8953-4A76-BF9D-0E9795673B6A}" name="TELEFONE"/>
    <tableColumn id="6" xr3:uid="{47B561F5-CF70-4130-AEAF-297C228304C6}" name="EMAIL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Personalizada 2">
      <a:dk1>
        <a:srgbClr val="003641"/>
      </a:dk1>
      <a:lt1>
        <a:sysClr val="window" lastClr="FFFFFF"/>
      </a:lt1>
      <a:dk2>
        <a:srgbClr val="003641"/>
      </a:dk2>
      <a:lt2>
        <a:srgbClr val="E7E6E6"/>
      </a:lt2>
      <a:accent1>
        <a:srgbClr val="49479D"/>
      </a:accent1>
      <a:accent2>
        <a:srgbClr val="00A091"/>
      </a:accent2>
      <a:accent3>
        <a:srgbClr val="7DB61C"/>
      </a:accent3>
      <a:accent4>
        <a:srgbClr val="C9D200"/>
      </a:accent4>
      <a:accent5>
        <a:srgbClr val="437781"/>
      </a:accent5>
      <a:accent6>
        <a:srgbClr val="5AC8B9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BE2C6-405F-4D7E-ACDE-16DB46C1BABF}">
  <sheetPr codeName="Planilha1">
    <pageSetUpPr fitToPage="1"/>
  </sheetPr>
  <dimension ref="A1:BI75"/>
  <sheetViews>
    <sheetView showGridLines="0" tabSelected="1" zoomScale="115" zoomScaleNormal="115" zoomScalePageLayoutView="115" workbookViewId="0">
      <selection activeCell="G8" sqref="G8:AE8"/>
    </sheetView>
  </sheetViews>
  <sheetFormatPr defaultColWidth="0" defaultRowHeight="15" zeroHeight="1" x14ac:dyDescent="0.25"/>
  <cols>
    <col min="1" max="1" width="4" style="4" customWidth="1"/>
    <col min="2" max="46" width="2.140625" style="3" customWidth="1"/>
    <col min="47" max="47" width="4" style="4" customWidth="1"/>
    <col min="48" max="16384" width="9.140625" style="4" hidden="1"/>
  </cols>
  <sheetData>
    <row r="1" spans="2:46" ht="11.25" customHeight="1" x14ac:dyDescent="0.25"/>
    <row r="2" spans="2:46" ht="11.25" customHeight="1" x14ac:dyDescent="0.25"/>
    <row r="3" spans="2:46" ht="11.25" customHeight="1" x14ac:dyDescent="0.25"/>
    <row r="4" spans="2:46" ht="11.25" customHeight="1" x14ac:dyDescent="0.25"/>
    <row r="5" spans="2:46" ht="9.75" customHeight="1" x14ac:dyDescent="0.25"/>
    <row r="6" spans="2:46" ht="15" customHeight="1" x14ac:dyDescent="0.25">
      <c r="B6" s="29" t="s">
        <v>0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2:46" ht="7.5" customHeight="1" x14ac:dyDescent="0.25"/>
    <row r="8" spans="2:46" x14ac:dyDescent="0.25">
      <c r="B8" s="28" t="s">
        <v>1</v>
      </c>
      <c r="C8" s="28"/>
      <c r="D8" s="28"/>
      <c r="E8" s="28"/>
      <c r="F8" s="28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3" t="s">
        <v>2</v>
      </c>
      <c r="AG8" s="23"/>
      <c r="AH8" s="23"/>
      <c r="AI8" s="23"/>
      <c r="AJ8" s="23"/>
      <c r="AK8" s="30"/>
      <c r="AL8" s="30"/>
      <c r="AM8" s="30"/>
      <c r="AN8" s="30"/>
      <c r="AO8" s="30"/>
      <c r="AP8" s="30"/>
      <c r="AQ8" s="30"/>
      <c r="AR8" s="30"/>
      <c r="AS8" s="30"/>
      <c r="AT8" s="30"/>
    </row>
    <row r="9" spans="2:46" ht="5.25" customHeight="1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6"/>
      <c r="AG9" s="6"/>
      <c r="AH9" s="6"/>
      <c r="AI9" s="6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2:46" x14ac:dyDescent="0.25">
      <c r="B10" s="28" t="s">
        <v>3</v>
      </c>
      <c r="C10" s="28"/>
      <c r="D10" s="28"/>
      <c r="E10" s="28"/>
      <c r="F10" s="28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3" t="s">
        <v>4</v>
      </c>
      <c r="AF10" s="23"/>
      <c r="AG10" s="23"/>
      <c r="AH10" s="23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</row>
    <row r="11" spans="2:46" ht="5.25" customHeight="1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2:46" x14ac:dyDescent="0.25">
      <c r="B12" s="28" t="s">
        <v>5</v>
      </c>
      <c r="C12" s="28"/>
      <c r="D12" s="28"/>
      <c r="E12" s="28"/>
      <c r="F12" s="28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3" t="s">
        <v>6</v>
      </c>
      <c r="AA12" s="23"/>
      <c r="AB12" s="23"/>
      <c r="AC12" s="2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</row>
    <row r="13" spans="2:46" ht="10.5" customHeight="1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</row>
    <row r="14" spans="2:46" ht="15" customHeight="1" x14ac:dyDescent="0.25">
      <c r="B14" s="29" t="s">
        <v>82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</row>
    <row r="15" spans="2:46" ht="7.5" customHeight="1" x14ac:dyDescent="0.2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</row>
    <row r="16" spans="2:46" x14ac:dyDescent="0.25">
      <c r="B16" s="28" t="s">
        <v>83</v>
      </c>
      <c r="C16" s="28"/>
      <c r="D16" s="28"/>
      <c r="E16" s="28"/>
      <c r="F16" s="28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3" t="s">
        <v>2</v>
      </c>
      <c r="AG16" s="23"/>
      <c r="AH16" s="23"/>
      <c r="AI16" s="23"/>
      <c r="AJ16" s="34" t="str">
        <f>IFERROR(VLOOKUP(G16,'EMPRESAS ELABORADORAS'!A2:F11,2,0),"-")</f>
        <v>-</v>
      </c>
      <c r="AK16" s="34"/>
      <c r="AL16" s="34"/>
      <c r="AM16" s="34"/>
      <c r="AN16" s="34"/>
      <c r="AO16" s="34"/>
      <c r="AP16" s="34"/>
      <c r="AQ16" s="34"/>
      <c r="AR16" s="34"/>
      <c r="AS16" s="34"/>
      <c r="AT16" s="34"/>
    </row>
    <row r="17" spans="2:46" ht="5.25" customHeight="1" x14ac:dyDescent="0.2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2:46" x14ac:dyDescent="0.25">
      <c r="B18" s="28" t="s">
        <v>3</v>
      </c>
      <c r="C18" s="28"/>
      <c r="D18" s="28"/>
      <c r="E18" s="28"/>
      <c r="F18" s="28"/>
      <c r="G18" s="31" t="str">
        <f>IFERROR(VLOOKUP(G16,'EMPRESAS ELABORADORAS'!A2:F11,3,0),"-")</f>
        <v>-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23" t="s">
        <v>4</v>
      </c>
      <c r="AF18" s="23"/>
      <c r="AG18" s="23"/>
      <c r="AH18" s="23"/>
      <c r="AI18" s="31" t="str">
        <f>IFERROR(VLOOKUP(G16,'EMPRESAS ELABORADORAS'!A2:F11,4,0),"-")</f>
        <v>-</v>
      </c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</row>
    <row r="19" spans="2:46" ht="5.25" customHeight="1" x14ac:dyDescent="0.2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2:46" x14ac:dyDescent="0.25">
      <c r="B20" s="28" t="s">
        <v>5</v>
      </c>
      <c r="C20" s="28"/>
      <c r="D20" s="28"/>
      <c r="E20" s="28"/>
      <c r="F20" s="28"/>
      <c r="G20" s="31" t="str">
        <f>IFERROR(VLOOKUP(G16,'EMPRESAS ELABORADORAS'!A2:F11,5,0),"-")</f>
        <v>-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3" t="s">
        <v>6</v>
      </c>
      <c r="AA20" s="23"/>
      <c r="AB20" s="23"/>
      <c r="AC20" s="23"/>
      <c r="AD20" s="32" t="str">
        <f>IFERROR(VLOOKUP(G16,'EMPRESAS ELABORADORAS'!A2:F11,6,0),"-")</f>
        <v>-</v>
      </c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</row>
    <row r="21" spans="2:46" ht="5.25" customHeight="1" x14ac:dyDescent="0.2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2:46" x14ac:dyDescent="0.25">
      <c r="B22" s="28" t="s">
        <v>7</v>
      </c>
      <c r="C22" s="28"/>
      <c r="D22" s="28"/>
      <c r="E22" s="28"/>
      <c r="F22" s="28"/>
      <c r="G22" s="28"/>
      <c r="H22" s="28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23" t="s">
        <v>34</v>
      </c>
      <c r="AG22" s="23"/>
      <c r="AH22" s="23"/>
      <c r="AI22" s="23"/>
      <c r="AJ22" s="23"/>
      <c r="AK22" s="24"/>
      <c r="AL22" s="24"/>
      <c r="AM22" s="24"/>
      <c r="AN22" s="24"/>
      <c r="AO22" s="24"/>
      <c r="AP22" s="24"/>
      <c r="AQ22" s="24"/>
      <c r="AR22" s="24"/>
      <c r="AS22" s="24"/>
      <c r="AT22" s="24"/>
    </row>
    <row r="23" spans="2:46" ht="10.5" customHeight="1" x14ac:dyDescent="0.25">
      <c r="B23" s="12"/>
      <c r="C23" s="12"/>
      <c r="D23" s="12"/>
      <c r="E23" s="12"/>
      <c r="F23" s="12"/>
      <c r="G23" s="12"/>
      <c r="H23" s="12"/>
      <c r="I23" s="12"/>
      <c r="J23" s="13"/>
      <c r="K23" s="13"/>
      <c r="L23" s="13"/>
      <c r="M23" s="13"/>
      <c r="N23" s="13"/>
      <c r="O23" s="13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</row>
    <row r="24" spans="2:46" ht="15" customHeight="1" x14ac:dyDescent="0.25">
      <c r="B24" s="29" t="s">
        <v>8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</row>
    <row r="25" spans="2:46" ht="7.5" customHeight="1" x14ac:dyDescent="0.25"/>
    <row r="26" spans="2:46" x14ac:dyDescent="0.25">
      <c r="B26" s="28" t="s">
        <v>9</v>
      </c>
      <c r="C26" s="28"/>
      <c r="D26" s="28"/>
      <c r="E26" s="24"/>
      <c r="F26" s="24"/>
      <c r="G26" s="24"/>
      <c r="H26" s="16" t="s">
        <v>10</v>
      </c>
      <c r="I26" s="24"/>
      <c r="J26" s="24"/>
      <c r="K26" s="24"/>
      <c r="L26" s="23" t="s">
        <v>11</v>
      </c>
      <c r="M26" s="23"/>
      <c r="N26" s="23"/>
      <c r="O26" s="23"/>
      <c r="P26" s="23"/>
      <c r="Q26" s="23"/>
      <c r="R26" s="23"/>
      <c r="S26" s="23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23" t="s">
        <v>12</v>
      </c>
      <c r="AG26" s="23"/>
      <c r="AH26" s="23"/>
      <c r="AI26" s="23"/>
      <c r="AJ26" s="23"/>
      <c r="AK26" s="23"/>
      <c r="AL26" s="23"/>
      <c r="AM26" s="35"/>
      <c r="AN26" s="35"/>
      <c r="AO26" s="35"/>
      <c r="AP26" s="35"/>
      <c r="AQ26" s="35"/>
      <c r="AR26" s="35"/>
      <c r="AS26" s="35"/>
      <c r="AT26" s="35"/>
    </row>
    <row r="27" spans="2:46" ht="5.25" customHeight="1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2:46" x14ac:dyDescent="0.25">
      <c r="B28" s="28" t="s">
        <v>13</v>
      </c>
      <c r="C28" s="28"/>
      <c r="D28" s="28"/>
      <c r="E28" s="28"/>
      <c r="F28" s="28"/>
      <c r="G28" s="28"/>
      <c r="H28" s="28"/>
      <c r="I28" s="28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</row>
    <row r="29" spans="2:46" ht="5.25" customHeight="1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2:46" ht="15" customHeight="1" x14ac:dyDescent="0.25">
      <c r="B30" s="27" t="s">
        <v>85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</row>
    <row r="31" spans="2:46" s="21" customFormat="1" ht="7.5" customHeight="1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</row>
    <row r="32" spans="2:46" x14ac:dyDescent="0.25">
      <c r="B32" s="28" t="s">
        <v>86</v>
      </c>
      <c r="C32" s="28"/>
      <c r="D32" s="28"/>
      <c r="E32" s="28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3" t="s">
        <v>84</v>
      </c>
      <c r="AH32" s="23"/>
      <c r="AI32" s="23"/>
      <c r="AJ32" s="23"/>
      <c r="AK32" s="23"/>
      <c r="AL32" s="24"/>
      <c r="AM32" s="24"/>
      <c r="AN32" s="24"/>
      <c r="AO32" s="24"/>
      <c r="AP32" s="24"/>
      <c r="AQ32" s="24"/>
      <c r="AR32" s="24"/>
      <c r="AS32" s="24"/>
      <c r="AT32" s="24"/>
    </row>
    <row r="33" spans="2:61" ht="5.25" customHeight="1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2:61" x14ac:dyDescent="0.25">
      <c r="B34" s="28" t="s">
        <v>93</v>
      </c>
      <c r="C34" s="28"/>
      <c r="D34" s="28"/>
      <c r="E34" s="28"/>
      <c r="F34" s="28"/>
      <c r="G34" s="24"/>
      <c r="H34" s="24"/>
      <c r="I34" s="24"/>
      <c r="J34" s="24"/>
      <c r="K34" s="24"/>
      <c r="L34" s="24"/>
      <c r="M34" s="24"/>
      <c r="N34" s="24"/>
      <c r="O34" s="24"/>
      <c r="P34" s="4"/>
      <c r="Q34" s="28" t="s">
        <v>87</v>
      </c>
      <c r="R34" s="28"/>
      <c r="S34" s="28"/>
      <c r="T34" s="28"/>
      <c r="U34" s="28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3" t="s">
        <v>88</v>
      </c>
      <c r="AM34" s="23"/>
      <c r="AN34" s="24"/>
      <c r="AO34" s="24"/>
      <c r="AP34" s="24"/>
      <c r="AQ34" s="24"/>
      <c r="AR34" s="24"/>
      <c r="AS34" s="24"/>
      <c r="AT34" s="2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</row>
    <row r="35" spans="2:61" ht="5.25" customHeight="1" x14ac:dyDescent="0.25">
      <c r="B35" s="12"/>
      <c r="C35" s="12"/>
      <c r="D35" s="12"/>
      <c r="E35" s="12"/>
      <c r="F35" s="12"/>
      <c r="G35" s="12"/>
      <c r="H35" s="12"/>
      <c r="I35" s="12"/>
      <c r="J35" s="13"/>
      <c r="K35" s="13"/>
      <c r="L35" s="13"/>
      <c r="M35" s="13"/>
      <c r="N35" s="13"/>
      <c r="O35" s="13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</row>
    <row r="36" spans="2:61" x14ac:dyDescent="0.25">
      <c r="B36" s="25" t="s">
        <v>89</v>
      </c>
      <c r="C36" s="25"/>
      <c r="D36" s="25"/>
      <c r="E36" s="25"/>
      <c r="F36" s="25"/>
      <c r="G36" s="25"/>
      <c r="H36" s="25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</row>
    <row r="37" spans="2:61" x14ac:dyDescent="0.25">
      <c r="B37" s="25"/>
      <c r="C37" s="25"/>
      <c r="D37" s="25"/>
      <c r="E37" s="25"/>
      <c r="F37" s="25"/>
      <c r="G37" s="25"/>
      <c r="H37" s="25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</row>
    <row r="38" spans="2:61" x14ac:dyDescent="0.25">
      <c r="B38" s="20"/>
      <c r="C38" s="20"/>
      <c r="D38" s="20"/>
      <c r="E38" s="20"/>
      <c r="F38" s="20"/>
      <c r="G38" s="20"/>
      <c r="H38" s="20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</row>
    <row r="39" spans="2:61" s="21" customFormat="1" ht="8.25" customHeight="1" x14ac:dyDescent="0.2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</row>
    <row r="40" spans="2:61" ht="15" customHeight="1" x14ac:dyDescent="0.25">
      <c r="B40" s="27" t="s">
        <v>90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</row>
    <row r="41" spans="2:61" s="21" customFormat="1" ht="7.5" customHeight="1" x14ac:dyDescent="0.2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</row>
    <row r="42" spans="2:61" x14ac:dyDescent="0.25">
      <c r="B42" s="28" t="s">
        <v>14</v>
      </c>
      <c r="C42" s="28"/>
      <c r="D42" s="28"/>
      <c r="E42" s="28"/>
      <c r="F42" s="28"/>
      <c r="G42" s="28"/>
      <c r="H42" s="28"/>
      <c r="I42" s="28"/>
      <c r="J42" s="28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3" t="s">
        <v>2</v>
      </c>
      <c r="AI42" s="23"/>
      <c r="AJ42" s="23"/>
      <c r="AK42" s="23"/>
      <c r="AL42" s="24"/>
      <c r="AM42" s="24"/>
      <c r="AN42" s="24"/>
      <c r="AO42" s="24"/>
      <c r="AP42" s="24"/>
      <c r="AQ42" s="24"/>
      <c r="AR42" s="24"/>
      <c r="AS42" s="24"/>
      <c r="AT42" s="24"/>
    </row>
    <row r="43" spans="2:61" ht="5.25" customHeight="1" x14ac:dyDescent="0.2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2:61" x14ac:dyDescent="0.25">
      <c r="B44" s="28" t="s">
        <v>92</v>
      </c>
      <c r="C44" s="28"/>
      <c r="D44" s="28"/>
      <c r="E44" s="28"/>
      <c r="F44" s="28"/>
      <c r="G44" s="28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3" t="s">
        <v>88</v>
      </c>
      <c r="X44" s="23"/>
      <c r="Y44" s="24"/>
      <c r="Z44" s="24"/>
      <c r="AA44" s="24"/>
      <c r="AB44" s="24"/>
      <c r="AC44" s="24"/>
      <c r="AD44" s="24"/>
      <c r="AE44" s="2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2:61" ht="5.25" customHeight="1" x14ac:dyDescent="0.25">
      <c r="B45" s="12"/>
      <c r="C45" s="12"/>
      <c r="D45" s="12"/>
      <c r="E45" s="12"/>
      <c r="F45" s="12"/>
      <c r="G45" s="12"/>
      <c r="H45" s="12"/>
      <c r="I45" s="12"/>
      <c r="J45" s="13"/>
      <c r="K45" s="13"/>
      <c r="L45" s="13"/>
      <c r="M45" s="13"/>
      <c r="N45" s="13"/>
      <c r="O45" s="13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</row>
    <row r="46" spans="2:61" x14ac:dyDescent="0.25">
      <c r="B46" s="28" t="s">
        <v>3</v>
      </c>
      <c r="C46" s="28"/>
      <c r="D46" s="28"/>
      <c r="E46" s="28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3" t="s">
        <v>91</v>
      </c>
      <c r="AJ46" s="23"/>
      <c r="AK46" s="23"/>
      <c r="AL46" s="23"/>
      <c r="AM46" s="24"/>
      <c r="AN46" s="24"/>
      <c r="AO46" s="24"/>
      <c r="AP46" s="24"/>
      <c r="AQ46" s="24"/>
      <c r="AR46" s="24"/>
      <c r="AS46" s="24"/>
      <c r="AT46" s="24"/>
    </row>
    <row r="47" spans="2:61" ht="5.25" customHeight="1" x14ac:dyDescent="0.25">
      <c r="B47" s="12"/>
      <c r="C47" s="12"/>
      <c r="D47" s="12"/>
      <c r="E47" s="12"/>
      <c r="F47" s="12"/>
      <c r="G47" s="12"/>
      <c r="H47" s="12"/>
      <c r="I47" s="12"/>
      <c r="J47" s="13"/>
      <c r="K47" s="13"/>
      <c r="L47" s="13"/>
      <c r="M47" s="13"/>
      <c r="N47" s="13"/>
      <c r="O47" s="13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</row>
    <row r="48" spans="2:61" x14ac:dyDescent="0.25">
      <c r="B48" s="25" t="s">
        <v>15</v>
      </c>
      <c r="C48" s="25"/>
      <c r="D48" s="25"/>
      <c r="E48" s="25"/>
      <c r="F48" s="25"/>
      <c r="G48" s="25"/>
      <c r="H48" s="25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</row>
    <row r="49" spans="2:46" x14ac:dyDescent="0.25">
      <c r="B49" s="25"/>
      <c r="C49" s="25"/>
      <c r="D49" s="25"/>
      <c r="E49" s="25"/>
      <c r="F49" s="25"/>
      <c r="G49" s="25"/>
      <c r="H49" s="25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</row>
    <row r="50" spans="2:46" x14ac:dyDescent="0.25">
      <c r="B50" s="6"/>
      <c r="C50" s="6"/>
      <c r="D50" s="6"/>
      <c r="E50" s="6"/>
      <c r="F50" s="6"/>
      <c r="G50" s="6"/>
      <c r="H50" s="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</row>
    <row r="51" spans="2:46" ht="10.5" customHeight="1" x14ac:dyDescent="0.25">
      <c r="B51" s="12"/>
      <c r="C51" s="12"/>
      <c r="D51" s="12"/>
      <c r="E51" s="12"/>
      <c r="F51" s="12"/>
      <c r="G51" s="12"/>
      <c r="H51" s="12"/>
      <c r="I51" s="12"/>
      <c r="J51" s="13"/>
      <c r="K51" s="13"/>
      <c r="L51" s="13"/>
      <c r="M51" s="13"/>
      <c r="N51" s="13"/>
      <c r="O51" s="13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</row>
    <row r="52" spans="2:46" ht="15" customHeight="1" x14ac:dyDescent="0.25">
      <c r="B52" s="29" t="s">
        <v>16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</row>
    <row r="53" spans="2:46" ht="7.5" customHeight="1" x14ac:dyDescent="0.25"/>
    <row r="54" spans="2:46" x14ac:dyDescent="0.25">
      <c r="B54" s="28" t="s">
        <v>17</v>
      </c>
      <c r="C54" s="28"/>
      <c r="D54" s="28"/>
      <c r="E54" s="28"/>
      <c r="F54" s="28"/>
      <c r="G54" s="28"/>
      <c r="H54" s="28"/>
      <c r="I54" s="28"/>
      <c r="J54" s="28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</row>
    <row r="55" spans="2:46" x14ac:dyDescent="0.25">
      <c r="B55" s="5"/>
      <c r="C55" s="5"/>
      <c r="D55" s="5"/>
      <c r="E55" s="5"/>
      <c r="F55" s="5"/>
      <c r="G55" s="5"/>
      <c r="H55" s="5"/>
      <c r="I55" s="5"/>
      <c r="J55" s="5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</row>
    <row r="56" spans="2:46" ht="5.25" customHeight="1" x14ac:dyDescent="0.2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2:46" x14ac:dyDescent="0.25">
      <c r="B57" s="23" t="s">
        <v>18</v>
      </c>
      <c r="C57" s="23"/>
      <c r="D57" s="23"/>
      <c r="E57" s="23"/>
      <c r="F57" s="23"/>
      <c r="G57" s="23"/>
      <c r="H57" s="23"/>
      <c r="I57" s="38"/>
      <c r="J57" s="38"/>
      <c r="K57" s="38"/>
      <c r="L57" s="38"/>
      <c r="M57" s="38"/>
      <c r="N57" s="38"/>
      <c r="O57" s="38"/>
      <c r="P57" s="38"/>
      <c r="Q57" s="38"/>
      <c r="R57" s="23" t="s">
        <v>19</v>
      </c>
      <c r="S57" s="23"/>
      <c r="T57" s="23"/>
      <c r="U57" s="23"/>
      <c r="V57" s="23"/>
      <c r="W57" s="23"/>
      <c r="X57" s="23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23" t="s">
        <v>20</v>
      </c>
      <c r="AO57" s="23"/>
      <c r="AP57" s="23"/>
      <c r="AQ57" s="23"/>
      <c r="AR57" s="42"/>
      <c r="AS57" s="42"/>
      <c r="AT57" s="42"/>
    </row>
    <row r="58" spans="2:46" ht="5.25" customHeight="1" x14ac:dyDescent="0.2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2:46" x14ac:dyDescent="0.25">
      <c r="B59" s="28" t="s">
        <v>21</v>
      </c>
      <c r="C59" s="28"/>
      <c r="D59" s="28"/>
      <c r="E59" s="28"/>
      <c r="F59" s="28"/>
      <c r="G59" s="28"/>
      <c r="H59" s="28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23" t="s">
        <v>22</v>
      </c>
      <c r="AB59" s="23"/>
      <c r="AC59" s="23"/>
      <c r="AD59" s="23"/>
      <c r="AE59" s="23"/>
      <c r="AF59" s="23"/>
      <c r="AG59" s="23"/>
      <c r="AH59" s="23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</row>
    <row r="60" spans="2:46" ht="5.25" customHeight="1" x14ac:dyDescent="0.2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2:46" x14ac:dyDescent="0.25">
      <c r="B61" s="28" t="s">
        <v>23</v>
      </c>
      <c r="C61" s="28"/>
      <c r="D61" s="28"/>
      <c r="E61" s="28"/>
      <c r="F61" s="28"/>
      <c r="G61" s="39"/>
      <c r="H61" s="39"/>
      <c r="I61" s="39"/>
      <c r="J61" s="39"/>
      <c r="K61" s="39"/>
      <c r="L61" s="39"/>
      <c r="M61" s="39"/>
      <c r="N61" s="39"/>
      <c r="O61" s="39"/>
      <c r="P61" s="23" t="s">
        <v>24</v>
      </c>
      <c r="Q61" s="23"/>
      <c r="R61" s="23"/>
      <c r="S61" s="23"/>
      <c r="T61" s="23"/>
      <c r="U61" s="23"/>
      <c r="V61" s="23"/>
      <c r="W61" s="39"/>
      <c r="X61" s="39"/>
      <c r="Y61" s="39"/>
      <c r="Z61" s="39"/>
      <c r="AA61" s="39"/>
      <c r="AB61" s="39"/>
      <c r="AC61" s="39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</row>
    <row r="62" spans="2:46" ht="7.5" customHeight="1" x14ac:dyDescent="0.25">
      <c r="B62" s="12"/>
      <c r="C62" s="12"/>
      <c r="D62" s="12"/>
      <c r="E62" s="12"/>
      <c r="F62" s="12"/>
      <c r="G62" s="12"/>
      <c r="H62" s="12"/>
      <c r="I62" s="12"/>
      <c r="J62" s="13"/>
      <c r="K62" s="13"/>
      <c r="L62" s="13"/>
      <c r="M62" s="13"/>
      <c r="N62" s="13"/>
      <c r="O62" s="13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</row>
    <row r="63" spans="2:46" ht="15" customHeight="1" x14ac:dyDescent="0.25">
      <c r="B63" s="40" t="s">
        <v>25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</row>
    <row r="64" spans="2:46" x14ac:dyDescent="0.25">
      <c r="B64" s="41" t="s">
        <v>26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 t="s">
        <v>27</v>
      </c>
      <c r="O64" s="41"/>
      <c r="P64" s="41"/>
      <c r="Q64" s="41"/>
      <c r="R64" s="41"/>
      <c r="S64" s="41"/>
      <c r="T64" s="41"/>
      <c r="U64" s="41"/>
      <c r="V64" s="41"/>
      <c r="W64" s="41" t="s">
        <v>29</v>
      </c>
      <c r="X64" s="41"/>
      <c r="Y64" s="41"/>
      <c r="Z64" s="41"/>
      <c r="AA64" s="41"/>
      <c r="AB64" s="41"/>
      <c r="AC64" s="41"/>
      <c r="AD64" s="41"/>
      <c r="AE64" s="41" t="s">
        <v>28</v>
      </c>
      <c r="AF64" s="41"/>
      <c r="AG64" s="41"/>
      <c r="AH64" s="41"/>
      <c r="AI64" s="41"/>
      <c r="AJ64" s="41"/>
      <c r="AK64" s="41"/>
      <c r="AL64" s="41" t="s">
        <v>30</v>
      </c>
      <c r="AM64" s="41"/>
      <c r="AN64" s="41"/>
      <c r="AO64" s="41"/>
      <c r="AP64" s="41"/>
      <c r="AQ64" s="41"/>
      <c r="AR64" s="41"/>
      <c r="AS64" s="41"/>
      <c r="AT64" s="41"/>
    </row>
    <row r="65" spans="2:46" ht="15.75" customHeight="1" x14ac:dyDescent="0.25"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4"/>
      <c r="O65" s="44"/>
      <c r="P65" s="44"/>
      <c r="Q65" s="44"/>
      <c r="R65" s="44"/>
      <c r="S65" s="44"/>
      <c r="T65" s="44"/>
      <c r="U65" s="44"/>
      <c r="V65" s="44"/>
      <c r="W65" s="46"/>
      <c r="X65" s="46"/>
      <c r="Y65" s="46"/>
      <c r="Z65" s="46"/>
      <c r="AA65" s="46"/>
      <c r="AB65" s="46"/>
      <c r="AC65" s="46"/>
      <c r="AD65" s="46"/>
      <c r="AE65" s="45"/>
      <c r="AF65" s="45"/>
      <c r="AG65" s="45"/>
      <c r="AH65" s="45"/>
      <c r="AI65" s="45"/>
      <c r="AJ65" s="45"/>
      <c r="AK65" s="45"/>
      <c r="AL65" s="47" t="str">
        <f>IF(W65*AE65=0,"",AE65*W65)</f>
        <v/>
      </c>
      <c r="AM65" s="47"/>
      <c r="AN65" s="47"/>
      <c r="AO65" s="47"/>
      <c r="AP65" s="47"/>
      <c r="AQ65" s="47"/>
      <c r="AR65" s="47"/>
      <c r="AS65" s="47"/>
      <c r="AT65" s="47"/>
    </row>
    <row r="66" spans="2:46" ht="15.75" customHeight="1" x14ac:dyDescent="0.25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9"/>
      <c r="O66" s="49"/>
      <c r="P66" s="49"/>
      <c r="Q66" s="49"/>
      <c r="R66" s="49"/>
      <c r="S66" s="49"/>
      <c r="T66" s="49"/>
      <c r="U66" s="49"/>
      <c r="V66" s="49"/>
      <c r="W66" s="51"/>
      <c r="X66" s="51"/>
      <c r="Y66" s="51"/>
      <c r="Z66" s="51"/>
      <c r="AA66" s="51"/>
      <c r="AB66" s="51"/>
      <c r="AC66" s="51"/>
      <c r="AD66" s="51"/>
      <c r="AE66" s="50"/>
      <c r="AF66" s="50"/>
      <c r="AG66" s="50"/>
      <c r="AH66" s="50"/>
      <c r="AI66" s="50"/>
      <c r="AJ66" s="50"/>
      <c r="AK66" s="50"/>
      <c r="AL66" s="52" t="str">
        <f>IF(W66*AE66=0,"",AE66*W66)</f>
        <v/>
      </c>
      <c r="AM66" s="52"/>
      <c r="AN66" s="52"/>
      <c r="AO66" s="52"/>
      <c r="AP66" s="52"/>
      <c r="AQ66" s="52"/>
      <c r="AR66" s="52"/>
      <c r="AS66" s="52"/>
      <c r="AT66" s="52"/>
    </row>
    <row r="67" spans="2:46" ht="15.75" customHeight="1" x14ac:dyDescent="0.25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9"/>
      <c r="O67" s="49"/>
      <c r="P67" s="49"/>
      <c r="Q67" s="49"/>
      <c r="R67" s="49"/>
      <c r="S67" s="49"/>
      <c r="T67" s="49"/>
      <c r="U67" s="49"/>
      <c r="V67" s="49"/>
      <c r="W67" s="51"/>
      <c r="X67" s="51"/>
      <c r="Y67" s="51"/>
      <c r="Z67" s="51"/>
      <c r="AA67" s="51"/>
      <c r="AB67" s="51"/>
      <c r="AC67" s="51"/>
      <c r="AD67" s="51"/>
      <c r="AE67" s="50"/>
      <c r="AF67" s="50"/>
      <c r="AG67" s="50"/>
      <c r="AH67" s="50"/>
      <c r="AI67" s="50"/>
      <c r="AJ67" s="50"/>
      <c r="AK67" s="50"/>
      <c r="AL67" s="52" t="str">
        <f>IF(W67*AE67=0,"",AE67*W67)</f>
        <v/>
      </c>
      <c r="AM67" s="52"/>
      <c r="AN67" s="52"/>
      <c r="AO67" s="52"/>
      <c r="AP67" s="52"/>
      <c r="AQ67" s="52"/>
      <c r="AR67" s="52"/>
      <c r="AS67" s="52"/>
      <c r="AT67" s="52"/>
    </row>
    <row r="68" spans="2:46" ht="15.75" customHeight="1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9"/>
      <c r="O68" s="59"/>
      <c r="P68" s="59"/>
      <c r="Q68" s="59"/>
      <c r="R68" s="59"/>
      <c r="S68" s="59"/>
      <c r="T68" s="59"/>
      <c r="U68" s="59"/>
      <c r="V68" s="59"/>
      <c r="W68" s="61"/>
      <c r="X68" s="61"/>
      <c r="Y68" s="61"/>
      <c r="Z68" s="61"/>
      <c r="AA68" s="61"/>
      <c r="AB68" s="61"/>
      <c r="AC68" s="61"/>
      <c r="AD68" s="61"/>
      <c r="AE68" s="60"/>
      <c r="AF68" s="60"/>
      <c r="AG68" s="60"/>
      <c r="AH68" s="60"/>
      <c r="AI68" s="60"/>
      <c r="AJ68" s="60"/>
      <c r="AK68" s="60"/>
      <c r="AL68" s="52" t="str">
        <f>IF(W68*AE68=0,"",AE68*W68)</f>
        <v/>
      </c>
      <c r="AM68" s="52"/>
      <c r="AN68" s="52"/>
      <c r="AO68" s="52"/>
      <c r="AP68" s="52"/>
      <c r="AQ68" s="52"/>
      <c r="AR68" s="52"/>
      <c r="AS68" s="52"/>
      <c r="AT68" s="52"/>
    </row>
    <row r="69" spans="2:46" ht="15.75" customHeight="1" thickBot="1" x14ac:dyDescent="0.3">
      <c r="B69" s="55" t="s">
        <v>31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 t="str">
        <f>IF(SUM(AE65:AK68)=0,"-",SUM(AE65:AK68))</f>
        <v>-</v>
      </c>
      <c r="AF69" s="55"/>
      <c r="AG69" s="55"/>
      <c r="AH69" s="55"/>
      <c r="AI69" s="55"/>
      <c r="AJ69" s="55"/>
      <c r="AK69" s="55"/>
      <c r="AL69" s="62" t="str">
        <f>IF(SUM(AL65:AT68)=0,"-",SUM(AL65:AT68))</f>
        <v>-</v>
      </c>
      <c r="AM69" s="62"/>
      <c r="AN69" s="62"/>
      <c r="AO69" s="62"/>
      <c r="AP69" s="62"/>
      <c r="AQ69" s="62"/>
      <c r="AR69" s="62"/>
      <c r="AS69" s="62"/>
      <c r="AT69" s="62"/>
    </row>
    <row r="70" spans="2:46" ht="8.25" customHeight="1" x14ac:dyDescent="0.2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</row>
    <row r="71" spans="2:46" x14ac:dyDescent="0.25">
      <c r="B71" s="28" t="s">
        <v>32</v>
      </c>
      <c r="C71" s="28"/>
      <c r="D71" s="28"/>
      <c r="E71" s="28"/>
      <c r="F71" s="28"/>
      <c r="G71" s="28"/>
      <c r="H71" s="56"/>
      <c r="I71" s="56"/>
      <c r="J71" s="17" t="s">
        <v>10</v>
      </c>
      <c r="K71" s="42"/>
      <c r="L71" s="42"/>
      <c r="M71" s="42"/>
      <c r="N71" s="42"/>
      <c r="O71" s="42"/>
      <c r="P71" s="17" t="s">
        <v>10</v>
      </c>
      <c r="Q71" s="42"/>
      <c r="R71" s="42"/>
      <c r="S71" s="42"/>
      <c r="T71" s="19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</row>
    <row r="72" spans="2:46" ht="7.5" customHeight="1" x14ac:dyDescent="0.2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</row>
    <row r="73" spans="2:46" x14ac:dyDescent="0.25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AA73" s="57" t="s">
        <v>33</v>
      </c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</row>
    <row r="74" spans="2:46" x14ac:dyDescent="0.25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AA74" s="53">
        <f>G16</f>
        <v>0</v>
      </c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</row>
    <row r="75" spans="2:46" x14ac:dyDescent="0.25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AA75" s="54" t="str">
        <f>CONCATENATE("Responsável Técnico")</f>
        <v>Responsável Técnico</v>
      </c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</row>
  </sheetData>
  <sheetProtection algorithmName="SHA-512" hashValue="0KoRXz4zATSFpZKMLijsvfU6H4rCd97S2++SLmZBvvo5GINpNcf8eoD2Tny5LjfYRa1FRwrO8WMNALvu41CEbA==" saltValue="zWrzbxxp6Zigq6NJO9Tk7g==" spinCount="100000" sheet="1" selectLockedCells="1"/>
  <mergeCells count="124">
    <mergeCell ref="B67:M67"/>
    <mergeCell ref="N67:V67"/>
    <mergeCell ref="AE67:AK67"/>
    <mergeCell ref="W67:AD67"/>
    <mergeCell ref="AL67:AT67"/>
    <mergeCell ref="AL42:AT42"/>
    <mergeCell ref="B74:U74"/>
    <mergeCell ref="AA74:AT74"/>
    <mergeCell ref="B75:U75"/>
    <mergeCell ref="AA75:AT75"/>
    <mergeCell ref="AE69:AK69"/>
    <mergeCell ref="B69:AD69"/>
    <mergeCell ref="B71:G71"/>
    <mergeCell ref="H71:I71"/>
    <mergeCell ref="K71:O71"/>
    <mergeCell ref="Q71:S71"/>
    <mergeCell ref="B73:U73"/>
    <mergeCell ref="AA73:AT73"/>
    <mergeCell ref="B68:M68"/>
    <mergeCell ref="N68:V68"/>
    <mergeCell ref="AE68:AK68"/>
    <mergeCell ref="W68:AD68"/>
    <mergeCell ref="AL68:AT68"/>
    <mergeCell ref="AL69:AT69"/>
    <mergeCell ref="B65:M65"/>
    <mergeCell ref="N65:V65"/>
    <mergeCell ref="AE65:AK65"/>
    <mergeCell ref="W65:AD65"/>
    <mergeCell ref="AL65:AT65"/>
    <mergeCell ref="B66:M66"/>
    <mergeCell ref="N66:V66"/>
    <mergeCell ref="AE66:AK66"/>
    <mergeCell ref="W66:AD66"/>
    <mergeCell ref="AL66:AT66"/>
    <mergeCell ref="B63:AT63"/>
    <mergeCell ref="B64:M64"/>
    <mergeCell ref="N64:V64"/>
    <mergeCell ref="AE64:AK64"/>
    <mergeCell ref="W64:AD64"/>
    <mergeCell ref="AL64:AT64"/>
    <mergeCell ref="AR57:AT57"/>
    <mergeCell ref="B59:H59"/>
    <mergeCell ref="I59:Z59"/>
    <mergeCell ref="AA59:AH59"/>
    <mergeCell ref="AI59:AT59"/>
    <mergeCell ref="B61:F61"/>
    <mergeCell ref="G61:O61"/>
    <mergeCell ref="P61:V61"/>
    <mergeCell ref="W61:AC61"/>
    <mergeCell ref="B48:H49"/>
    <mergeCell ref="I48:AT50"/>
    <mergeCell ref="B52:AT52"/>
    <mergeCell ref="B54:J54"/>
    <mergeCell ref="K54:AT55"/>
    <mergeCell ref="B57:H57"/>
    <mergeCell ref="I57:Q57"/>
    <mergeCell ref="R57:X57"/>
    <mergeCell ref="Y57:AM57"/>
    <mergeCell ref="AN57:AQ57"/>
    <mergeCell ref="AF26:AL26"/>
    <mergeCell ref="AM26:AT26"/>
    <mergeCell ref="B28:I28"/>
    <mergeCell ref="J28:AT28"/>
    <mergeCell ref="B42:J42"/>
    <mergeCell ref="B22:H22"/>
    <mergeCell ref="I22:AE22"/>
    <mergeCell ref="B24:AT24"/>
    <mergeCell ref="B26:D26"/>
    <mergeCell ref="E26:G26"/>
    <mergeCell ref="I26:K26"/>
    <mergeCell ref="L26:S26"/>
    <mergeCell ref="T26:AE26"/>
    <mergeCell ref="AF22:AJ22"/>
    <mergeCell ref="AK22:AT22"/>
    <mergeCell ref="B30:AT30"/>
    <mergeCell ref="AG32:AK32"/>
    <mergeCell ref="AL32:AT32"/>
    <mergeCell ref="AH42:AK42"/>
    <mergeCell ref="K42:AG42"/>
    <mergeCell ref="B18:F18"/>
    <mergeCell ref="G18:AD18"/>
    <mergeCell ref="AE18:AH18"/>
    <mergeCell ref="AI18:AT18"/>
    <mergeCell ref="B20:F20"/>
    <mergeCell ref="G20:Y20"/>
    <mergeCell ref="Z20:AC20"/>
    <mergeCell ref="AD20:AT20"/>
    <mergeCell ref="B12:F12"/>
    <mergeCell ref="G12:Y12"/>
    <mergeCell ref="Z12:AC12"/>
    <mergeCell ref="AD12:AT12"/>
    <mergeCell ref="B14:AT14"/>
    <mergeCell ref="B16:F16"/>
    <mergeCell ref="G16:AE16"/>
    <mergeCell ref="AF16:AI16"/>
    <mergeCell ref="AJ16:AT16"/>
    <mergeCell ref="B6:AT6"/>
    <mergeCell ref="B8:F8"/>
    <mergeCell ref="G8:AE8"/>
    <mergeCell ref="AF8:AJ8"/>
    <mergeCell ref="AK8:AT8"/>
    <mergeCell ref="B10:F10"/>
    <mergeCell ref="G10:AD10"/>
    <mergeCell ref="AE10:AH10"/>
    <mergeCell ref="AI10:AT10"/>
    <mergeCell ref="AI46:AL46"/>
    <mergeCell ref="AM46:AT46"/>
    <mergeCell ref="F46:AH46"/>
    <mergeCell ref="B36:H37"/>
    <mergeCell ref="I36:AT38"/>
    <mergeCell ref="B40:AT40"/>
    <mergeCell ref="B32:E32"/>
    <mergeCell ref="F32:AF32"/>
    <mergeCell ref="Q34:U34"/>
    <mergeCell ref="V34:AK34"/>
    <mergeCell ref="AL34:AM34"/>
    <mergeCell ref="AN34:AT34"/>
    <mergeCell ref="B46:E46"/>
    <mergeCell ref="W44:X44"/>
    <mergeCell ref="Y44:AE44"/>
    <mergeCell ref="B44:G44"/>
    <mergeCell ref="H44:V44"/>
    <mergeCell ref="B34:F34"/>
    <mergeCell ref="G34:O34"/>
  </mergeCells>
  <dataValidations count="10">
    <dataValidation type="list" allowBlank="1" showInputMessage="1" showErrorMessage="1" sqref="AR57" xr:uid="{CEF9D0CF-D6E8-4FCE-A67E-3D6675B4C8AB}">
      <formula1>"SIM,NÃO"</formula1>
    </dataValidation>
    <dataValidation type="whole" allowBlank="1" showInputMessage="1" showErrorMessage="1" sqref="H71:I71" xr:uid="{A0C64396-2CEF-439C-82D6-089EF80AC35B}">
      <formula1>1</formula1>
      <formula2>31</formula2>
    </dataValidation>
    <dataValidation type="whole" allowBlank="1" showInputMessage="1" showErrorMessage="1" errorTitle="VALOR INVÁLIDO" error="O valor inserido não é um CPF ou CNPJ. Insira somente os números do documento. Sem &quot;ponto&quot;, &quot;vírgula&quot; e &quot;barra&quot;" sqref="AJ16:AT16" xr:uid="{DA721AD2-3DFC-42B6-B014-7278BB8DC0D6}">
      <formula1>99999</formula1>
      <formula2>999999999999999</formula2>
    </dataValidation>
    <dataValidation type="decimal" allowBlank="1" showInputMessage="1" showErrorMessage="1" errorTitle="VALOR INVÁLIDO" error="O valor inserido não é um CPF ou CNPJ. Insira somente os números do documento. Sem &quot;ponto&quot;, &quot;vírgula&quot; e &quot;barra&quot;" sqref="AK8:AT8" xr:uid="{CEEB2561-53E5-4968-9E2D-E563DDC3BB19}">
      <formula1>999</formula1>
      <formula2>9999999999999990</formula2>
    </dataValidation>
    <dataValidation type="whole" allowBlank="1" showInputMessage="1" showErrorMessage="1" sqref="E26:G26 I26:K26" xr:uid="{DC3298D2-ACA0-4CAF-9FA7-C640D512B71F}">
      <formula1>0</formula1>
      <formula2>2080</formula2>
    </dataValidation>
    <dataValidation type="decimal" allowBlank="1" showInputMessage="1" showErrorMessage="1" sqref="AM26:AT26" xr:uid="{7090B085-0FB1-403B-8860-BE7B14CD04F5}">
      <formula1>0</formula1>
      <formula2>99999999999</formula2>
    </dataValidation>
    <dataValidation type="decimal" allowBlank="1" showInputMessage="1" showErrorMessage="1" sqref="I57:Q57" xr:uid="{BBB34DAC-B963-4A26-9BB8-B138F11BD6E4}">
      <formula1>0</formula1>
      <formula2>9999999999</formula2>
    </dataValidation>
    <dataValidation type="whole" allowBlank="1" showInputMessage="1" showErrorMessage="1" sqref="Q71:S71" xr:uid="{384BD06F-670B-43BB-907C-4E7F37121881}">
      <formula1>0</formula1>
      <formula2>2200</formula2>
    </dataValidation>
    <dataValidation type="decimal" allowBlank="1" showInputMessage="1" showErrorMessage="1" sqref="W65:AD68" xr:uid="{6DC5858E-DAC6-43CF-BB06-3AAF1A6713BE}">
      <formula1>0</formula1>
      <formula2>9999999999999</formula2>
    </dataValidation>
    <dataValidation type="whole" allowBlank="1" showInputMessage="1" showErrorMessage="1" sqref="AE65:AK68" xr:uid="{DD9D5DA6-5077-43A0-B424-F62667E97DB3}">
      <formula1>0</formula1>
      <formula2>9999999999999</formula2>
    </dataValidation>
  </dataValidations>
  <pageMargins left="0.74803149606299213" right="0.74803149606299213" top="0.70866141732283472" bottom="0.70866141732283472" header="0.31496062992125984" footer="0.31496062992125984"/>
  <pageSetup paperSize="9" scale="87" orientation="portrait" r:id="rId1"/>
  <headerFooter>
    <oddFooter>&amp;L&amp;"-,Negrito"&amp;9SICOOB CREDISG&amp;"-,Regular"&amp;11
&amp;"-,Itálico"&amp;8Uma instituição verdadeiramente de São Gotardo.&amp;R&amp;8Página &amp;P &amp; de &amp;N
LAUDO DE PRODUTO ESTOCADO v1.3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3C2DE0A-4FB2-4C44-8B01-DC19736C8A0C}">
          <x14:formula1>
            <xm:f>'EMPRESAS ELABORADORAS'!$A$2:$A$11</xm:f>
          </x14:formula1>
          <xm:sqref>G16:AE16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837B2-B347-4BF7-923D-79DAAF6A6005}">
  <sheetPr codeName="Planilha2"/>
  <dimension ref="A1:F14"/>
  <sheetViews>
    <sheetView topLeftCell="B1" workbookViewId="0">
      <selection activeCell="F20" sqref="F20"/>
    </sheetView>
  </sheetViews>
  <sheetFormatPr defaultRowHeight="15" x14ac:dyDescent="0.25"/>
  <cols>
    <col min="1" max="1" width="66" bestFit="1" customWidth="1"/>
    <col min="2" max="2" width="24.42578125" customWidth="1"/>
    <col min="3" max="3" width="48.42578125" bestFit="1" customWidth="1"/>
    <col min="4" max="4" width="14.140625" bestFit="1" customWidth="1"/>
    <col min="5" max="5" width="20.140625" customWidth="1"/>
    <col min="6" max="6" width="44.85546875" bestFit="1" customWidth="1"/>
  </cols>
  <sheetData>
    <row r="1" spans="1:6" x14ac:dyDescent="0.25">
      <c r="A1" t="s">
        <v>35</v>
      </c>
      <c r="B1" t="s">
        <v>36</v>
      </c>
      <c r="C1" t="s">
        <v>37</v>
      </c>
      <c r="D1" t="s">
        <v>38</v>
      </c>
      <c r="E1" t="s">
        <v>39</v>
      </c>
      <c r="F1" t="s">
        <v>40</v>
      </c>
    </row>
    <row r="2" spans="1:6" x14ac:dyDescent="0.25">
      <c r="A2" t="s">
        <v>41</v>
      </c>
      <c r="B2" s="1">
        <v>7357636000134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t="s">
        <v>46</v>
      </c>
      <c r="B3" s="1">
        <v>33478456000110</v>
      </c>
      <c r="C3" t="s">
        <v>47</v>
      </c>
      <c r="D3" t="s">
        <v>43</v>
      </c>
      <c r="E3" t="s">
        <v>48</v>
      </c>
      <c r="F3" t="s">
        <v>49</v>
      </c>
    </row>
    <row r="4" spans="1:6" x14ac:dyDescent="0.25">
      <c r="A4" t="s">
        <v>50</v>
      </c>
      <c r="B4" s="1">
        <v>86675642000106</v>
      </c>
      <c r="C4" t="s">
        <v>51</v>
      </c>
      <c r="D4" t="s">
        <v>43</v>
      </c>
      <c r="E4" t="s">
        <v>52</v>
      </c>
      <c r="F4" s="63" t="s">
        <v>94</v>
      </c>
    </row>
    <row r="5" spans="1:6" x14ac:dyDescent="0.25">
      <c r="A5" t="s">
        <v>53</v>
      </c>
      <c r="B5" s="1">
        <v>7244640692</v>
      </c>
      <c r="C5" t="s">
        <v>54</v>
      </c>
      <c r="D5" t="s">
        <v>43</v>
      </c>
      <c r="E5" t="s">
        <v>55</v>
      </c>
      <c r="F5" t="s">
        <v>56</v>
      </c>
    </row>
    <row r="6" spans="1:6" x14ac:dyDescent="0.25">
      <c r="A6" t="s">
        <v>57</v>
      </c>
      <c r="B6" s="1">
        <v>19198118000102</v>
      </c>
      <c r="C6" t="s">
        <v>58</v>
      </c>
      <c r="D6" t="s">
        <v>43</v>
      </c>
      <c r="E6" t="s">
        <v>59</v>
      </c>
      <c r="F6" t="s">
        <v>60</v>
      </c>
    </row>
    <row r="7" spans="1:6" x14ac:dyDescent="0.25">
      <c r="A7" t="s">
        <v>61</v>
      </c>
      <c r="B7" s="1">
        <v>41465317000180</v>
      </c>
      <c r="C7" t="s">
        <v>62</v>
      </c>
      <c r="D7" t="s">
        <v>43</v>
      </c>
      <c r="E7" t="s">
        <v>63</v>
      </c>
      <c r="F7" t="s">
        <v>64</v>
      </c>
    </row>
    <row r="8" spans="1:6" x14ac:dyDescent="0.25">
      <c r="A8" t="s">
        <v>65</v>
      </c>
      <c r="B8" s="1">
        <v>10839110669</v>
      </c>
      <c r="C8" t="s">
        <v>66</v>
      </c>
      <c r="D8" t="s">
        <v>43</v>
      </c>
      <c r="E8" t="s">
        <v>67</v>
      </c>
      <c r="F8" t="s">
        <v>68</v>
      </c>
    </row>
    <row r="9" spans="1:6" x14ac:dyDescent="0.25">
      <c r="A9" t="s">
        <v>69</v>
      </c>
      <c r="B9" s="1">
        <v>14409336000117</v>
      </c>
      <c r="C9" t="s">
        <v>70</v>
      </c>
      <c r="D9" t="s">
        <v>43</v>
      </c>
      <c r="E9" t="s">
        <v>71</v>
      </c>
      <c r="F9" t="s">
        <v>72</v>
      </c>
    </row>
    <row r="10" spans="1:6" x14ac:dyDescent="0.25">
      <c r="A10" t="s">
        <v>73</v>
      </c>
      <c r="B10" s="1">
        <v>97037680834</v>
      </c>
      <c r="C10" t="s">
        <v>74</v>
      </c>
      <c r="D10" t="s">
        <v>43</v>
      </c>
      <c r="E10" t="s">
        <v>75</v>
      </c>
      <c r="F10" t="s">
        <v>76</v>
      </c>
    </row>
    <row r="11" spans="1:6" x14ac:dyDescent="0.25">
      <c r="A11" t="s">
        <v>77</v>
      </c>
      <c r="B11" s="1">
        <v>29368223000198</v>
      </c>
      <c r="C11" t="s">
        <v>78</v>
      </c>
      <c r="D11" t="s">
        <v>79</v>
      </c>
      <c r="E11" t="s">
        <v>80</v>
      </c>
      <c r="F11" t="s">
        <v>81</v>
      </c>
    </row>
    <row r="12" spans="1:6" x14ac:dyDescent="0.25">
      <c r="B12" s="2"/>
    </row>
    <row r="13" spans="1:6" x14ac:dyDescent="0.25">
      <c r="B13" s="2"/>
    </row>
    <row r="14" spans="1:6" x14ac:dyDescent="0.25">
      <c r="B14" s="2"/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LAUDO</vt:lpstr>
      <vt:lpstr>EMPRESAS ELABORADORAS</vt:lpstr>
      <vt:lpstr>LAUDO!Area_de_impressao</vt:lpstr>
      <vt:lpstr>EMPRESAS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Henrique de Oliveira Lima</dc:creator>
  <cp:lastModifiedBy>3267 - Raphael Araujo Pereira</cp:lastModifiedBy>
  <cp:lastPrinted>2021-10-26T14:56:38Z</cp:lastPrinted>
  <dcterms:created xsi:type="dcterms:W3CDTF">2021-07-15T13:27:24Z</dcterms:created>
  <dcterms:modified xsi:type="dcterms:W3CDTF">2021-12-07T17:48:48Z</dcterms:modified>
</cp:coreProperties>
</file>